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9. Admin\Customer Ordering\Order Forms\ETB Order forms\"/>
    </mc:Choice>
  </mc:AlternateContent>
  <bookViews>
    <workbookView xWindow="0" yWindow="0" windowWidth="20490" windowHeight="7050" tabRatio="798"/>
  </bookViews>
  <sheets>
    <sheet name="Primary Order Form" sheetId="2" r:id="rId1"/>
  </sheets>
  <definedNames>
    <definedName name="_xlnm.Print_Area" localSheetId="0">'Primary Order Form'!$A$1:$F$221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21" i="2" l="1"/>
  <c r="A174" i="2"/>
  <c r="A137" i="2"/>
  <c r="A112" i="2"/>
  <c r="A87" i="2"/>
  <c r="F103" i="2" l="1"/>
  <c r="F78" i="2"/>
  <c r="F81" i="2"/>
  <c r="F192" i="2" l="1"/>
  <c r="F191" i="2"/>
  <c r="F190" i="2"/>
  <c r="F189" i="2"/>
  <c r="F188" i="2"/>
  <c r="F187" i="2"/>
  <c r="F186" i="2"/>
  <c r="F185" i="2"/>
  <c r="F193" i="2" l="1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172" i="2"/>
  <c r="F171" i="2"/>
  <c r="F170" i="2"/>
  <c r="F169" i="2"/>
  <c r="F168" i="2"/>
  <c r="F167" i="2"/>
  <c r="F166" i="2"/>
  <c r="F161" i="2"/>
  <c r="F160" i="2"/>
  <c r="F159" i="2"/>
  <c r="F158" i="2"/>
  <c r="F157" i="2"/>
  <c r="F156" i="2"/>
  <c r="F151" i="2"/>
  <c r="F150" i="2"/>
  <c r="F149" i="2"/>
  <c r="F148" i="2"/>
  <c r="F147" i="2"/>
  <c r="F146" i="2"/>
  <c r="F145" i="2"/>
  <c r="F144" i="2"/>
  <c r="F173" i="2" l="1"/>
  <c r="F162" i="2"/>
  <c r="F220" i="2"/>
  <c r="F152" i="2"/>
  <c r="F118" i="2"/>
  <c r="F119" i="2"/>
  <c r="F120" i="2"/>
  <c r="F121" i="2"/>
  <c r="F122" i="2"/>
  <c r="F123" i="2"/>
  <c r="F124" i="2"/>
  <c r="F125" i="2"/>
  <c r="F126" i="2"/>
  <c r="F127" i="2"/>
  <c r="F128" i="2"/>
  <c r="F117" i="2"/>
  <c r="F92" i="2"/>
  <c r="F93" i="2"/>
  <c r="F94" i="2"/>
  <c r="F95" i="2"/>
  <c r="F96" i="2"/>
  <c r="F97" i="2"/>
  <c r="F98" i="2"/>
  <c r="F99" i="2"/>
  <c r="F100" i="2"/>
  <c r="F101" i="2"/>
  <c r="F102" i="2"/>
  <c r="F91" i="2"/>
  <c r="F129" i="2" l="1"/>
  <c r="F135" i="2" l="1"/>
  <c r="F60" i="2" l="1"/>
  <c r="F62" i="2" s="1"/>
  <c r="F107" i="2" l="1"/>
  <c r="F108" i="2"/>
  <c r="F109" i="2"/>
  <c r="F110" i="2"/>
  <c r="F106" i="2"/>
  <c r="F82" i="2"/>
  <c r="F83" i="2"/>
  <c r="F84" i="2"/>
  <c r="F85" i="2"/>
  <c r="F67" i="2"/>
  <c r="F68" i="2"/>
  <c r="F69" i="2"/>
  <c r="F70" i="2"/>
  <c r="F71" i="2"/>
  <c r="F72" i="2"/>
  <c r="F73" i="2"/>
  <c r="F74" i="2"/>
  <c r="F75" i="2"/>
  <c r="F76" i="2"/>
  <c r="F77" i="2"/>
  <c r="F66" i="2"/>
  <c r="F131" i="2"/>
  <c r="F132" i="2"/>
  <c r="F133" i="2"/>
  <c r="F134" i="2"/>
  <c r="F111" i="2" l="1"/>
  <c r="F136" i="2"/>
  <c r="F86" i="2"/>
  <c r="C40" i="2" s="1"/>
</calcChain>
</file>

<file path=xl/sharedStrings.xml><?xml version="1.0" encoding="utf-8"?>
<sst xmlns="http://schemas.openxmlformats.org/spreadsheetml/2006/main" count="298" uniqueCount="199">
  <si>
    <t>Product</t>
  </si>
  <si>
    <t>Level</t>
  </si>
  <si>
    <t xml:space="preserve">Price </t>
  </si>
  <si>
    <t>Form A</t>
  </si>
  <si>
    <t>Form B</t>
  </si>
  <si>
    <t>Cost</t>
  </si>
  <si>
    <t>Pack of Test Booklets</t>
  </si>
  <si>
    <t>Level 2</t>
  </si>
  <si>
    <t>Levels 3-6 (Combined)</t>
  </si>
  <si>
    <t>TOTAL</t>
  </si>
  <si>
    <t>Táirge</t>
  </si>
  <si>
    <t>Leibhéal*</t>
  </si>
  <si>
    <t>Foirm A</t>
  </si>
  <si>
    <t>Foirm B</t>
  </si>
  <si>
    <t>Costas</t>
  </si>
  <si>
    <t>An líon pacaí</t>
  </si>
  <si>
    <t>Leabhráin na Trialach</t>
  </si>
  <si>
    <t>Leibhéal 2</t>
  </si>
  <si>
    <t>Leibhéal 3</t>
  </si>
  <si>
    <t>Leibhéal 4</t>
  </si>
  <si>
    <t>Office Use Only</t>
  </si>
  <si>
    <t>Order Posted</t>
  </si>
  <si>
    <t>Postage Cost</t>
  </si>
  <si>
    <t>Invoice No.</t>
  </si>
  <si>
    <t xml:space="preserve">Total Cost: </t>
  </si>
  <si>
    <t>Order Collected</t>
  </si>
  <si>
    <t>Praghas</t>
  </si>
  <si>
    <t>Please complete blue shaded fields</t>
  </si>
  <si>
    <t>Billing Information (please complete all fields)</t>
  </si>
  <si>
    <t>Quantity</t>
  </si>
  <si>
    <t>IOMLÁN</t>
  </si>
  <si>
    <t>Leibhéal 3-6</t>
  </si>
  <si>
    <t>Leibhéal 5</t>
  </si>
  <si>
    <t>Leibhéal 6</t>
  </si>
  <si>
    <t>Level 3</t>
  </si>
  <si>
    <t>Level 4</t>
  </si>
  <si>
    <t>Level 5</t>
  </si>
  <si>
    <t>Level 6</t>
  </si>
  <si>
    <t>No. of Packs</t>
  </si>
  <si>
    <t>Do you intend to collect this order from our offices on Richmond Road?</t>
  </si>
  <si>
    <t>For collection? (Yes / No)</t>
  </si>
  <si>
    <t>TOTAL ORDER COST (Before Postage Costs)</t>
  </si>
  <si>
    <t>Please note the following</t>
  </si>
  <si>
    <t>Eircode</t>
  </si>
  <si>
    <t>Educational Research Centre</t>
  </si>
  <si>
    <t>Test Department</t>
  </si>
  <si>
    <t>66 Richmond Road</t>
  </si>
  <si>
    <t>Dublin 3</t>
  </si>
  <si>
    <t>D03 E702</t>
  </si>
  <si>
    <t>Foras Taighde Ar Oideachas</t>
  </si>
  <si>
    <t>Rannóg na dTrialacha</t>
  </si>
  <si>
    <t>66 Bóthar Risteamain</t>
  </si>
  <si>
    <t>Baile Átha Cliath 3</t>
  </si>
  <si>
    <t>Conditions of sale</t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</si>
  <si>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Please retain a copy of your order form for future reference.</t>
    </r>
  </si>
  <si>
    <t>Principal's Name*</t>
  </si>
  <si>
    <t>*Note: Your order must be pre-approved by the principal.  All invoices are posted to the principal.</t>
  </si>
  <si>
    <t xml:space="preserve"> </t>
  </si>
  <si>
    <r>
      <rPr>
        <b/>
        <sz val="12"/>
        <color theme="1"/>
        <rFont val="Wingdings"/>
        <charset val="2"/>
      </rPr>
      <t xml:space="preserve">s </t>
    </r>
    <r>
      <rPr>
        <b/>
        <sz val="12"/>
        <color theme="1"/>
        <rFont val="Arial"/>
        <family val="2"/>
      </rPr>
      <t>Allow extra time during busy periods for processing and shipping your order</t>
    </r>
  </si>
  <si>
    <t>If yes, preferred date of collection</t>
  </si>
  <si>
    <t>School Name</t>
  </si>
  <si>
    <t>Roll Number</t>
  </si>
  <si>
    <t>School Address</t>
  </si>
  <si>
    <r>
      <rPr>
        <b/>
        <sz val="12"/>
        <color theme="1"/>
        <rFont val="Wingdings"/>
        <charset val="2"/>
      </rPr>
      <t xml:space="preserve">s </t>
    </r>
    <r>
      <rPr>
        <b/>
        <sz val="12"/>
        <color theme="1"/>
        <rFont val="Arial"/>
        <family val="2"/>
      </rPr>
      <t>Ensure you have adequate copies of all test materials before scheduling a date for testing</t>
    </r>
  </si>
  <si>
    <t>Your contact Information (please complete all fields)</t>
  </si>
  <si>
    <t>Name</t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</si>
  <si>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Invoices will be issued after dispatch of order and are payable within 30 days from the date of issue.</t>
    </r>
  </si>
  <si>
    <t>Job Title</t>
  </si>
  <si>
    <t>School Phone Number</t>
  </si>
  <si>
    <t>Mobile Number</t>
  </si>
  <si>
    <t>Email Address</t>
  </si>
  <si>
    <t>Level 1 (Screening)</t>
  </si>
  <si>
    <t>Level 1 (scoring booklet)</t>
  </si>
  <si>
    <t>Level 2 (scoring booklet)</t>
  </si>
  <si>
    <t>Level 3 (scoring stencil)</t>
  </si>
  <si>
    <t>Level 4 (scoring stencil)</t>
  </si>
  <si>
    <t>Level 5 (scoring stencil)</t>
  </si>
  <si>
    <t>Level 6 (scoring stencil)</t>
  </si>
  <si>
    <r>
      <rPr>
        <b/>
        <sz val="12"/>
        <color theme="1"/>
        <rFont val="Arial"/>
        <family val="2"/>
      </rPr>
      <t>New Drumcondra Primary Tests Scoring System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 xml:space="preserve">For schools to use to input scores and generate reports - not a replacement for the machine scoring service. Note: the earlier Drumcondra Scoring System cannot be used with the new tests. </t>
    </r>
  </si>
  <si>
    <t>Caithfear na lámhleabhair Bhéarla a úsáid chun eolas faoi scóráil na dtriallacha agus míniú ar na scóir a aimsiú.  Nil stionsail don scóráil ar fáil i nGaeilge.</t>
  </si>
  <si>
    <t>Leibhéal 1 (Scagadh)</t>
  </si>
  <si>
    <t>Leibhéal 1 (leabhrán scórála)</t>
  </si>
  <si>
    <t>Leibhéal 2 (leabhrán scórála)</t>
  </si>
  <si>
    <t>Leibhéal 3 (stionsal scórála)</t>
  </si>
  <si>
    <t>Leibhéal 4 (stionsal scórála)</t>
  </si>
  <si>
    <t>Leibhéal 5 (stionsal scórála)</t>
  </si>
  <si>
    <t>Leibhéal 6 (stionsal scórála)</t>
  </si>
  <si>
    <t xml:space="preserve">Drumcondra Primary Tests Scoring System (New-2018 Tests) </t>
  </si>
  <si>
    <t xml:space="preserve">Each pack contains 5 booklets. Booklets for Levels 3-6 are reusable. </t>
  </si>
  <si>
    <t>Tel: 01 8377614</t>
  </si>
  <si>
    <r>
      <rPr>
        <b/>
        <sz val="12"/>
        <rFont val="Arial"/>
        <family val="2"/>
      </rPr>
      <t>Answer Sheets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Each pack contains 25 sheets</t>
    </r>
    <r>
      <rPr>
        <sz val="12"/>
        <rFont val="Arial"/>
        <family val="2"/>
      </rPr>
      <t xml:space="preserve">. </t>
    </r>
    <r>
      <rPr>
        <sz val="10"/>
        <rFont val="Arial"/>
        <family val="2"/>
      </rPr>
      <t/>
    </r>
  </si>
  <si>
    <r>
      <rPr>
        <b/>
        <sz val="12"/>
        <color theme="1"/>
        <rFont val="Arial"/>
        <family val="2"/>
      </rPr>
      <t>Sample Tests</t>
    </r>
    <r>
      <rPr>
        <sz val="12"/>
        <color theme="1"/>
        <rFont val="Arial"/>
        <family val="2"/>
      </rPr>
      <t xml:space="preserve">  </t>
    </r>
    <r>
      <rPr>
        <sz val="10"/>
        <color theme="1"/>
        <rFont val="Arial"/>
        <family val="2"/>
      </rPr>
      <t>- A copy of a test booklet at each level - forms vary</t>
    </r>
  </si>
  <si>
    <r>
      <t>Leabhráin Shamplacha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 Leibhéal 1-6 (Meascán d'Fhoirmeacha A &amp; B)</t>
    </r>
  </si>
  <si>
    <t xml:space="preserve">If you are an ETB school, please provide your order number: </t>
  </si>
  <si>
    <r>
      <t xml:space="preserve">(The same answer sheets are used, whether scored by hand or machine; each answer sheet can be used to record answers for both English reading and maths. Hence, answer sheets should be ordered </t>
    </r>
    <r>
      <rPr>
        <b/>
        <i/>
        <sz val="10"/>
        <rFont val="Arial"/>
        <family val="2"/>
      </rPr>
      <t>once</t>
    </r>
    <r>
      <rPr>
        <i/>
        <sz val="10"/>
        <rFont val="Arial"/>
        <family val="2"/>
      </rPr>
      <t xml:space="preserve"> for a class doing both tests)</t>
    </r>
  </si>
  <si>
    <r>
      <t>Scoring Booklets/ Stencils</t>
    </r>
    <r>
      <rPr>
        <sz val="12"/>
        <rFont val="Arial"/>
        <family val="2"/>
      </rPr>
      <t xml:space="preserve">
NOTE: Order separate scoring booklets / stencils for Forms A and B.</t>
    </r>
  </si>
  <si>
    <r>
      <t xml:space="preserve">Scoring Booklets/Stencils
</t>
    </r>
    <r>
      <rPr>
        <sz val="12"/>
        <color indexed="8"/>
        <rFont val="Arial"/>
        <family val="2"/>
      </rPr>
      <t>NOTE: Order separate scoring booklets / stencils for Forms A and B.</t>
    </r>
    <r>
      <rPr>
        <b/>
        <sz val="12"/>
        <color indexed="8"/>
        <rFont val="Arial"/>
        <family val="2"/>
      </rPr>
      <t xml:space="preserve">
</t>
    </r>
  </si>
  <si>
    <t>Each pack contains 5 booklets. Booklets for Levels 3-6 are reusable.</t>
  </si>
  <si>
    <r>
      <rPr>
        <b/>
        <sz val="12"/>
        <color theme="1"/>
        <rFont val="Arial"/>
        <family val="2"/>
      </rPr>
      <t>Billeoga na bhFreagraí</t>
    </r>
    <r>
      <rPr>
        <sz val="12"/>
        <color theme="1"/>
        <rFont val="Arial"/>
        <family val="2"/>
      </rPr>
      <t xml:space="preserve">                               Tá 25 bileog i ngach paca.             </t>
    </r>
    <r>
      <rPr>
        <i/>
        <sz val="12"/>
        <color theme="1"/>
        <rFont val="Arial"/>
        <family val="2"/>
      </rPr>
      <t>(Úsaidtear an bhileog céanna cibé an scóráiltear an triail de láimh nó le meaisín; is féidir freagrarí don léamh (Béarla) agus don mhata (Gaeilge) a thaifeadadh ar an mbileog céanna)</t>
    </r>
  </si>
  <si>
    <t>(Levels 3-6 only) (reading/maths combined)</t>
  </si>
  <si>
    <t>A machine scoring service is available at an additional cost of €1 (per subject)</t>
  </si>
  <si>
    <t xml:space="preserve">(Levels 3-6 only) (reading/maths combined)                                            </t>
  </si>
  <si>
    <r>
      <t xml:space="preserve">Sample Tests  </t>
    </r>
    <r>
      <rPr>
        <sz val="12"/>
        <color theme="1"/>
        <rFont val="Arial"/>
        <family val="2"/>
      </rPr>
      <t>-</t>
    </r>
    <r>
      <rPr>
        <sz val="10"/>
        <color theme="1"/>
        <rFont val="Arial"/>
        <family val="2"/>
      </rPr>
      <t xml:space="preserve"> A copy of a test booklet at each level - forms vary</t>
    </r>
  </si>
  <si>
    <r>
      <t>Level 1 (Screening)</t>
    </r>
    <r>
      <rPr>
        <vertAlign val="superscript"/>
        <sz val="12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</si>
  <si>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For Reading, Level 1, schools may wish to buy either Form A or Form B only, as raw scores corresponding to cut points vary across forms. This test is administered in small groups, which reduces the opportunities for copying.</t>
    </r>
  </si>
  <si>
    <t xml:space="preserve">(Leibheil 3-6 amháin) (mata/léamh le chéile)                                                   </t>
  </si>
  <si>
    <t>Tá seiribhís scórála meaisín ar fáil ar chostas breise €1 do gach bileog freagartha (do gach ábhar)</t>
  </si>
  <si>
    <t>Manuals</t>
  </si>
  <si>
    <r>
      <t>Leabhráin Shamplacha + Lámhleabhair -</t>
    </r>
    <r>
      <rPr>
        <sz val="10"/>
        <color theme="1"/>
        <rFont val="Arial"/>
        <family val="2"/>
      </rPr>
      <t xml:space="preserve"> Lamhleabhair</t>
    </r>
    <r>
      <rPr>
        <sz val="10"/>
        <color theme="1"/>
        <rFont val="Arial"/>
        <family val="2"/>
      </rPr>
      <t xml:space="preserve"> Leibhéil 1, 2, 3-6, Lamhleabhar Riarachán i nGaeilge,  agus Leabhrán ag gach Leibheal (Meascán d'Fhoirmeacha)</t>
    </r>
  </si>
  <si>
    <r>
      <t>Lámhleabhair</t>
    </r>
    <r>
      <rPr>
        <b/>
        <sz val="12"/>
        <color theme="1"/>
        <rFont val="Arial"/>
        <family val="2"/>
      </rPr>
      <t xml:space="preserve">
</t>
    </r>
    <r>
      <rPr>
        <sz val="12"/>
        <color indexed="8"/>
        <rFont val="Arial"/>
        <family val="2"/>
      </rPr>
      <t>(i mBéarla)</t>
    </r>
  </si>
  <si>
    <r>
      <t>Answer Sheets                                   Each pack contains 25 sheets</t>
    </r>
    <r>
      <rPr>
        <sz val="12"/>
        <rFont val="Arial"/>
        <family val="2"/>
      </rPr>
      <t/>
    </r>
  </si>
  <si>
    <t>(The same answer sheets are used, whether scored by hand or machine; each answer sheet can be used to record answers for both English reading and maths. Hence, answer sheets should be ordered once for a class doing both tests.)</t>
  </si>
  <si>
    <r>
      <t xml:space="preserve">Leabhráin Scórála/Stionsail Scórála                                           </t>
    </r>
    <r>
      <rPr>
        <sz val="12"/>
        <rFont val="Arial"/>
        <family val="2"/>
      </rPr>
      <t>NÓTA: Is cóir leabhráin scórála / stionsail scórála faoi leith a ordú d'fhoirmeacha A agus B.</t>
    </r>
  </si>
  <si>
    <t>NOTE: Because the Spelling Test is read aloud:</t>
  </si>
  <si>
    <t>Drumcondra Primary Spelling Test</t>
  </si>
  <si>
    <t xml:space="preserve">Level </t>
  </si>
  <si>
    <t>Price</t>
  </si>
  <si>
    <t>Form A**</t>
  </si>
  <si>
    <t>Form B**</t>
  </si>
  <si>
    <t>Pack of Answer* Booklets</t>
  </si>
  <si>
    <t>Level 1</t>
  </si>
  <si>
    <t>Each pack contains 25 booklets</t>
  </si>
  <si>
    <t xml:space="preserve">Level 2 </t>
  </si>
  <si>
    <t xml:space="preserve">Level 3 </t>
  </si>
  <si>
    <t>Manual</t>
  </si>
  <si>
    <t>Levels 1-6</t>
  </si>
  <si>
    <r>
      <t>Sample Set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- A copy of each answer booklet and one manual</t>
    </r>
  </si>
  <si>
    <t>Leibhéal 1</t>
  </si>
  <si>
    <t>(Pacaí de 5)</t>
  </si>
  <si>
    <t>Lámhleabhair</t>
  </si>
  <si>
    <r>
      <t>Leabhráin Shamplacha</t>
    </r>
    <r>
      <rPr>
        <sz val="10"/>
        <color theme="1"/>
        <rFont val="Arial"/>
        <family val="2"/>
      </rPr>
      <t xml:space="preserve"> - Leibhéal 1-3, Foirmeacha A &amp; B</t>
    </r>
  </si>
  <si>
    <t xml:space="preserve">Drumcondra Test of Early Literacy – Screening / Diagnostic </t>
  </si>
  <si>
    <r>
      <rPr>
        <b/>
        <sz val="12"/>
        <color indexed="8"/>
        <rFont val="Arial"/>
        <family val="2"/>
      </rPr>
      <t xml:space="preserve">Screening Test Booklets (Pictures &amp; Words, 1) </t>
    </r>
    <r>
      <rPr>
        <sz val="12"/>
        <color indexed="8"/>
        <rFont val="Arial"/>
        <family val="2"/>
      </rPr>
      <t xml:space="preserve"> (pack of 5)</t>
    </r>
  </si>
  <si>
    <r>
      <rPr>
        <b/>
        <sz val="12"/>
        <color indexed="8"/>
        <rFont val="Arial"/>
        <family val="2"/>
      </rPr>
      <t>Manual</t>
    </r>
    <r>
      <rPr>
        <sz val="12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- Screening and Diagnostic Tests</t>
    </r>
  </si>
  <si>
    <r>
      <rPr>
        <b/>
        <sz val="12"/>
        <color indexed="8"/>
        <rFont val="Arial"/>
        <family val="2"/>
      </rPr>
      <t>Diagnostic Display Booklet</t>
    </r>
    <r>
      <rPr>
        <b/>
        <sz val="11"/>
        <color indexed="8"/>
        <rFont val="Arial"/>
        <family val="2"/>
      </rPr>
      <t xml:space="preserve"> (Pictures &amp; Words 2)</t>
    </r>
    <r>
      <rPr>
        <sz val="10"/>
        <color indexed="8"/>
        <rFont val="Arial"/>
        <family val="2"/>
      </rPr>
      <t xml:space="preserve"> - reusable display booklet for the Diagnostic test</t>
    </r>
  </si>
  <si>
    <r>
      <rPr>
        <b/>
        <sz val="12"/>
        <color indexed="8"/>
        <rFont val="Arial"/>
        <family val="2"/>
      </rPr>
      <t xml:space="preserve">Diagnostic Scoring Booklets </t>
    </r>
    <r>
      <rPr>
        <sz val="12"/>
        <color theme="1"/>
        <rFont val="Arial"/>
        <family val="2"/>
      </rPr>
      <t>(pack of 5)</t>
    </r>
    <r>
      <rPr>
        <b/>
        <sz val="12"/>
        <color indexed="10"/>
        <rFont val="Arial"/>
        <family val="2"/>
      </rPr>
      <t xml:space="preserve">
</t>
    </r>
    <r>
      <rPr>
        <sz val="10"/>
        <color indexed="8"/>
        <rFont val="Arial"/>
        <family val="2"/>
      </rPr>
      <t>Note: Normally, order fewer Diagnostic than Screening booklets</t>
    </r>
  </si>
  <si>
    <r>
      <t>Sample Set: Screening</t>
    </r>
    <r>
      <rPr>
        <sz val="10"/>
        <color theme="1"/>
        <rFont val="Arial"/>
        <family val="2"/>
      </rPr>
      <t xml:space="preserve"> - </t>
    </r>
    <r>
      <rPr>
        <sz val="10"/>
        <color indexed="8"/>
        <rFont val="Arial"/>
        <family val="2"/>
      </rPr>
      <t>Manual &amp; Screening Test booklet</t>
    </r>
  </si>
  <si>
    <r>
      <t>Sample Set: Diagnostic</t>
    </r>
    <r>
      <rPr>
        <sz val="10"/>
        <color theme="1"/>
        <rFont val="Arial"/>
        <family val="2"/>
      </rPr>
      <t xml:space="preserve"> - </t>
    </r>
    <r>
      <rPr>
        <sz val="10"/>
        <color indexed="8"/>
        <rFont val="Arial"/>
        <family val="2"/>
      </rPr>
      <t>Display booklet, Diagnostic scoring booklet</t>
    </r>
  </si>
  <si>
    <t xml:space="preserve">Drumcondra Test of Early Numeracy – Screening / Diagnostic </t>
  </si>
  <si>
    <r>
      <rPr>
        <b/>
        <sz val="12"/>
        <color indexed="8"/>
        <rFont val="Arial"/>
        <family val="2"/>
      </rPr>
      <t>Screening Test Booklets (Numbers &amp; Shapes 1)</t>
    </r>
    <r>
      <rPr>
        <sz val="12"/>
        <color theme="1"/>
        <rFont val="Arial"/>
        <family val="2"/>
      </rPr>
      <t xml:space="preserve"> (pack of 5)</t>
    </r>
  </si>
  <si>
    <r>
      <rPr>
        <b/>
        <sz val="12"/>
        <color indexed="8"/>
        <rFont val="Arial"/>
        <family val="2"/>
      </rPr>
      <t>Manual</t>
    </r>
    <r>
      <rPr>
        <sz val="10"/>
        <color indexed="8"/>
        <rFont val="Arial"/>
        <family val="2"/>
      </rPr>
      <t xml:space="preserve"> - Screening and Diagnostic Tests</t>
    </r>
  </si>
  <si>
    <r>
      <rPr>
        <b/>
        <sz val="12"/>
        <color indexed="8"/>
        <rFont val="Arial"/>
        <family val="2"/>
      </rPr>
      <t>Diagnostic Display Bookle</t>
    </r>
    <r>
      <rPr>
        <sz val="12"/>
        <color indexed="8"/>
        <rFont val="Arial"/>
        <family val="2"/>
      </rPr>
      <t>t</t>
    </r>
    <r>
      <rPr>
        <b/>
        <sz val="12"/>
        <color indexed="8"/>
        <rFont val="Arial"/>
        <family val="2"/>
      </rPr>
      <t xml:space="preserve"> (Numbers &amp; Shapes 2)</t>
    </r>
    <r>
      <rPr>
        <sz val="12"/>
        <color indexed="8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 - reusable display booklet for the Diagnostic test</t>
    </r>
  </si>
  <si>
    <r>
      <rPr>
        <b/>
        <sz val="12"/>
        <color indexed="8"/>
        <rFont val="Arial"/>
        <family val="2"/>
      </rPr>
      <t>Diagnostic Materials Se</t>
    </r>
    <r>
      <rPr>
        <b/>
        <sz val="12"/>
        <color theme="1"/>
        <rFont val="Arial"/>
        <family val="2"/>
      </rPr>
      <t>t</t>
    </r>
    <r>
      <rPr>
        <sz val="12"/>
        <color theme="1"/>
        <rFont val="Arial"/>
        <family val="2"/>
      </rPr>
      <t xml:space="preserve"> -</t>
    </r>
    <r>
      <rPr>
        <sz val="10"/>
        <color theme="1"/>
        <rFont val="Arial"/>
        <family val="2"/>
      </rPr>
      <t xml:space="preserve"> reusable</t>
    </r>
    <r>
      <rPr>
        <sz val="10"/>
        <color indexed="8"/>
        <rFont val="Arial"/>
        <family val="2"/>
      </rPr>
      <t xml:space="preserve"> </t>
    </r>
    <r>
      <rPr>
        <sz val="10"/>
        <color theme="1"/>
        <rFont val="Arial"/>
        <family val="2"/>
      </rPr>
      <t>set of materials for the Diagnostic test</t>
    </r>
  </si>
  <si>
    <r>
      <t>Diagnostic Scoring Records</t>
    </r>
    <r>
      <rPr>
        <sz val="12"/>
        <color theme="1"/>
        <rFont val="Arial"/>
        <family val="2"/>
      </rPr>
      <t xml:space="preserve">  (pack of 5)</t>
    </r>
    <r>
      <rPr>
        <b/>
        <sz val="12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Note: Normally, order fewer Diagnostic than Screening booklets</t>
    </r>
  </si>
  <si>
    <r>
      <t>Sample Set: Diagnostic</t>
    </r>
    <r>
      <rPr>
        <sz val="10"/>
        <color theme="1"/>
        <rFont val="Arial"/>
        <family val="2"/>
      </rPr>
      <t xml:space="preserve"> - </t>
    </r>
    <r>
      <rPr>
        <sz val="10"/>
        <color indexed="8"/>
        <rFont val="Arial"/>
        <family val="2"/>
      </rPr>
      <t>Display booklet, Diagnostic Materials Set, Diagnostic Scoring Record</t>
    </r>
  </si>
  <si>
    <t>Rang</t>
  </si>
  <si>
    <t>Tús na Scoilbhliana (Fómhar)</t>
  </si>
  <si>
    <t>Deireadh na Scoilbhliana (Earrach)</t>
  </si>
  <si>
    <t>Naíonáin Shinsir</t>
  </si>
  <si>
    <t>-</t>
  </si>
  <si>
    <t>TGD-G Leibhéal 1</t>
  </si>
  <si>
    <t>Rang 1</t>
  </si>
  <si>
    <t>TGD-G Leibhéal 2</t>
  </si>
  <si>
    <t>Rang 2</t>
  </si>
  <si>
    <t>Rang 3</t>
  </si>
  <si>
    <t>TGD-G Leibhéal 3</t>
  </si>
  <si>
    <t>Rang 4</t>
  </si>
  <si>
    <t>Rang 5</t>
  </si>
  <si>
    <t>TGD-G Leibhéal 4</t>
  </si>
  <si>
    <t>Rang 6</t>
  </si>
  <si>
    <t>Leibhéal</t>
  </si>
  <si>
    <t>Stionsail Scorálá</t>
  </si>
  <si>
    <t>Is cóir stionsail faoi leith a órdú</t>
  </si>
  <si>
    <t>d'fhoirmeacha A agus B</t>
  </si>
  <si>
    <r>
      <t xml:space="preserve">Leabhráin Shamplacha </t>
    </r>
    <r>
      <rPr>
        <sz val="10"/>
        <color theme="1"/>
        <rFont val="Arial"/>
        <family val="2"/>
      </rPr>
      <t>- Leibhéal 1-4, Foirmeacha A &amp; B</t>
    </r>
  </si>
  <si>
    <t xml:space="preserve">(Pacaí de 5) Is féidir na leabhráin do Leibhéil 3-6 a athúsáid. </t>
  </si>
  <si>
    <t>TGD-G – An Raon Trialacha do Scoileanna Gaeltachta / Lán-Ghaeilge</t>
  </si>
  <si>
    <t>Class</t>
  </si>
  <si>
    <t>2nd Class</t>
  </si>
  <si>
    <t>3rd Class</t>
  </si>
  <si>
    <t>4th Class</t>
  </si>
  <si>
    <t>5th Class</t>
  </si>
  <si>
    <t>6th Class</t>
  </si>
  <si>
    <t>TGD-R –  Range of the test for English-Medium schools</t>
  </si>
  <si>
    <t>End of School Year (Spring)</t>
  </si>
  <si>
    <t>TGD-R Leibhéal 2</t>
  </si>
  <si>
    <t>TGD-R Leibhéal 3</t>
  </si>
  <si>
    <t>TGD-R Leibhéal 1</t>
  </si>
  <si>
    <t>Web: www.tests.erc.ie</t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</si>
  <si>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Returns are accepted by prior arrangement only. Only unopened packs may be returned. Items not sold in
      packs (stencils, manuals) are not returnable. Returns are subject to a handling charge of 10%</t>
    </r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</si>
  <si>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Every effort should be made to ensure the security of test materials. The use of a locked drawer or cabinet
      should be considered a minimum requirement.</t>
    </r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</si>
  <si>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If you notice an error in your order, please notify us immediately. Discrepancies will only be dealt with up to 14
      days from date of receipt.</t>
    </r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</si>
  <si>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Unless collecting, postage costs will be added at the time of invoicing. Do not include payment with your order.</t>
    </r>
  </si>
  <si>
    <r>
      <rPr>
        <sz val="12"/>
        <color theme="1"/>
        <rFont val="Wingdings"/>
        <charset val="2"/>
      </rPr>
      <t xml:space="preserve">s </t>
    </r>
    <r>
      <rPr>
        <sz val="12"/>
        <color theme="1"/>
        <rFont val="Arial"/>
        <family val="2"/>
      </rPr>
      <t>A properly completed order form is required for each order. We cannot take orders by telephone.</t>
    </r>
  </si>
  <si>
    <r>
      <rPr>
        <b/>
        <sz val="12"/>
        <color theme="1"/>
        <rFont val="Wingdings"/>
        <charset val="2"/>
      </rPr>
      <t xml:space="preserve">s </t>
    </r>
    <r>
      <rPr>
        <b/>
        <sz val="12"/>
        <color theme="1"/>
        <rFont val="Arial"/>
        <family val="2"/>
      </rPr>
      <t>To avoid incurring a charge for duplicate orders, please do not send the same order multiple times.</t>
    </r>
  </si>
  <si>
    <t>* Pupils do not need a test booklet, only an answer booklet</t>
  </si>
  <si>
    <t>** You can only administer ALL Form A or ALL Form B to a class, not both, during a single test session</t>
  </si>
  <si>
    <t>New Drumcondra Primary Reading Test</t>
  </si>
  <si>
    <t>New Drumcondra Primary Mathematics Test</t>
  </si>
  <si>
    <r>
      <t xml:space="preserve">Triail Nua Mhatamaitice Dhroim Conrach – aistrithe go Gaeilge
</t>
    </r>
    <r>
      <rPr>
        <sz val="14"/>
        <color rgb="FFFF0000"/>
        <rFont val="Impact"/>
        <family val="2"/>
      </rPr>
      <t>(Maths Tests as Gaeilge for Gaelscoileanna)</t>
    </r>
  </si>
  <si>
    <r>
      <t xml:space="preserve">Leabhráin Shamplacha &amp; Lámhleabhair </t>
    </r>
    <r>
      <rPr>
        <sz val="10"/>
        <color theme="1"/>
        <rFont val="Arial"/>
        <family val="2"/>
      </rPr>
      <t>- Leibhéal 1-4, Foirmeacha A&amp;B</t>
    </r>
  </si>
  <si>
    <r>
      <t xml:space="preserve">Triail Ghaeilge Dhroim Conrach – R </t>
    </r>
    <r>
      <rPr>
        <sz val="14"/>
        <color rgb="FFFF0000"/>
        <rFont val="Impact"/>
        <family val="2"/>
      </rPr>
      <t>(English-Medium Schools only)</t>
    </r>
  </si>
  <si>
    <r>
      <t xml:space="preserve">Triail Ghaeilge Dhroim Conrach – G </t>
    </r>
    <r>
      <rPr>
        <sz val="14"/>
        <color rgb="FFFF0000"/>
        <rFont val="Impact"/>
        <family val="2"/>
      </rPr>
      <t>(Scoileanna lán-Ghaeilge &amp; Gaeltachta)</t>
    </r>
  </si>
  <si>
    <r>
      <t xml:space="preserve">Sample Tests + Manuals </t>
    </r>
    <r>
      <rPr>
        <sz val="10"/>
        <color theme="1"/>
        <rFont val="Arial"/>
        <family val="2"/>
      </rPr>
      <t>- A copy of a test booklet at each level and a copy of each manual</t>
    </r>
  </si>
  <si>
    <r>
      <t>Sample Tests + Manuals</t>
    </r>
    <r>
      <rPr>
        <b/>
        <sz val="10"/>
        <color theme="1"/>
        <rFont val="Arial"/>
        <family val="2"/>
      </rPr>
      <t xml:space="preserve"> -</t>
    </r>
    <r>
      <rPr>
        <sz val="10"/>
        <color theme="1"/>
        <rFont val="Arial"/>
        <family val="2"/>
      </rPr>
      <t xml:space="preserve"> A copy of a test booklet at each level and a copy of each manual</t>
    </r>
  </si>
  <si>
    <r>
      <t>Leabhráin Shamplacha &amp; Lámhleabhair</t>
    </r>
    <r>
      <rPr>
        <sz val="10"/>
        <color theme="1"/>
        <rFont val="Arial"/>
        <family val="2"/>
      </rPr>
      <t xml:space="preserve"> - Leibhéal 1-3, Foirmeacha A&amp;B</t>
    </r>
  </si>
  <si>
    <r>
      <t xml:space="preserve">Email </t>
    </r>
    <r>
      <rPr>
        <b/>
        <sz val="12"/>
        <color rgb="FFFF0000"/>
        <rFont val="Arial"/>
        <family val="2"/>
      </rPr>
      <t>(invoices will be sent here)</t>
    </r>
  </si>
  <si>
    <t>2022/2023 Drumcondra Primary Tests Order Form</t>
  </si>
  <si>
    <t>Email: etborders@erc.ie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</si>
</sst>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41">
    <font>
      <sz val="12"/>
      <color theme="1"/>
      <name val="Times New Romanl"/>
      <family val="2"/>
    </font>
    <font>
      <sz val="12"/>
      <color theme="1"/>
      <name val="Arial"/>
      <family val="2"/>
    </font>
    <font>
      <sz val="12"/>
      <color theme="0" tint="-4.9989318521683403E-2"/>
      <name val="Calibri"/>
      <family val="2"/>
      <scheme val="minor"/>
    </font>
    <font>
      <sz val="14"/>
      <color theme="1"/>
      <name val="Times New Romanl"/>
      <family val="2"/>
    </font>
    <font>
      <sz val="12"/>
      <color theme="1"/>
      <name val="Times New Roman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theme="1"/>
      <name val="Wingdings"/>
      <charset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Times New Romanl"/>
      <family val="2"/>
    </font>
    <font>
      <sz val="14"/>
      <color theme="0"/>
      <name val="Impact"/>
      <family val="2"/>
    </font>
    <font>
      <sz val="14"/>
      <color theme="1"/>
      <name val="Impact"/>
      <family val="2"/>
    </font>
    <font>
      <sz val="14"/>
      <color theme="0" tint="-4.9989318521683403E-2"/>
      <name val="Impact"/>
      <family val="2"/>
    </font>
    <font>
      <b/>
      <sz val="14"/>
      <name val="Arial"/>
      <family val="2"/>
    </font>
    <font>
      <b/>
      <sz val="12"/>
      <color theme="1"/>
      <name val="Arial Narrow"/>
      <family val="2"/>
    </font>
    <font>
      <b/>
      <sz val="14"/>
      <color theme="1"/>
      <name val="Times New Romanl"/>
      <family val="2"/>
    </font>
    <font>
      <sz val="22"/>
      <color theme="1"/>
      <name val="Times New Romanl"/>
      <family val="2"/>
    </font>
    <font>
      <u/>
      <sz val="12"/>
      <color theme="10"/>
      <name val="Times New Romanl"/>
      <family val="2"/>
    </font>
    <font>
      <b/>
      <sz val="12"/>
      <color theme="1"/>
      <name val="Wingdings"/>
      <charset val="2"/>
    </font>
    <font>
      <sz val="22"/>
      <name val="Impact"/>
      <family val="2"/>
    </font>
    <font>
      <sz val="14"/>
      <name val="Impact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Times New Romanl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rgb="FFFFFF00"/>
      <name val="Arial"/>
      <family val="2"/>
    </font>
    <font>
      <sz val="14"/>
      <color rgb="FFFF0000"/>
      <name val="Impact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436">
    <xf numFmtId="0" fontId="0" fillId="0" borderId="0" xfId="0"/>
    <xf numFmtId="0" fontId="0" fillId="0" borderId="0" xfId="0" applyFont="1" applyProtection="1"/>
    <xf numFmtId="164" fontId="5" fillId="0" borderId="22" xfId="1" applyNumberFormat="1" applyFont="1" applyBorder="1" applyAlignment="1" applyProtection="1">
      <alignment horizontal="center" vertical="center" wrapText="1"/>
    </xf>
    <xf numFmtId="164" fontId="5" fillId="0" borderId="26" xfId="1" applyNumberFormat="1" applyFont="1" applyFill="1" applyBorder="1" applyAlignment="1" applyProtection="1">
      <alignment horizontal="center" vertical="center" wrapText="1"/>
    </xf>
    <xf numFmtId="2" fontId="5" fillId="0" borderId="27" xfId="1" applyNumberFormat="1" applyFont="1" applyBorder="1" applyAlignment="1" applyProtection="1">
      <alignment horizontal="center" vertical="center" wrapText="1"/>
    </xf>
    <xf numFmtId="2" fontId="5" fillId="0" borderId="29" xfId="1" applyNumberFormat="1" applyFont="1" applyBorder="1" applyAlignment="1" applyProtection="1">
      <alignment horizontal="center" vertical="center" wrapText="1"/>
    </xf>
    <xf numFmtId="164" fontId="1" fillId="0" borderId="14" xfId="1" applyNumberFormat="1" applyFont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33" xfId="1" applyNumberFormat="1" applyFont="1" applyBorder="1" applyAlignment="1" applyProtection="1">
      <alignment horizontal="center" vertical="center" wrapText="1"/>
    </xf>
    <xf numFmtId="2" fontId="5" fillId="0" borderId="30" xfId="1" applyNumberFormat="1" applyFont="1" applyBorder="1" applyAlignment="1">
      <alignment horizontal="center" vertical="center" wrapText="1"/>
    </xf>
    <xf numFmtId="164" fontId="5" fillId="0" borderId="6" xfId="1" applyNumberFormat="1" applyFont="1" applyFill="1" applyBorder="1" applyAlignment="1" applyProtection="1">
      <alignment horizontal="center" vertical="center"/>
    </xf>
    <xf numFmtId="2" fontId="5" fillId="0" borderId="34" xfId="1" applyNumberFormat="1" applyFont="1" applyBorder="1" applyAlignment="1">
      <alignment horizontal="center" vertical="center" wrapText="1"/>
    </xf>
    <xf numFmtId="164" fontId="5" fillId="0" borderId="9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164" fontId="10" fillId="0" borderId="26" xfId="1" applyNumberFormat="1" applyFont="1" applyFill="1" applyBorder="1" applyAlignment="1" applyProtection="1">
      <alignment horizontal="center" vertical="center" wrapText="1"/>
    </xf>
    <xf numFmtId="164" fontId="1" fillId="2" borderId="34" xfId="1" applyNumberFormat="1" applyFont="1" applyFill="1" applyBorder="1" applyAlignment="1" applyProtection="1">
      <alignment vertical="center"/>
    </xf>
    <xf numFmtId="9" fontId="1" fillId="2" borderId="0" xfId="1" applyFont="1" applyFill="1" applyBorder="1" applyAlignment="1" applyProtection="1">
      <alignment horizontal="center" vertical="center"/>
    </xf>
    <xf numFmtId="9" fontId="1" fillId="4" borderId="39" xfId="1" applyFont="1" applyFill="1" applyBorder="1" applyAlignment="1" applyProtection="1">
      <alignment horizontal="center" vertical="center"/>
    </xf>
    <xf numFmtId="164" fontId="1" fillId="2" borderId="0" xfId="1" applyNumberFormat="1" applyFont="1" applyFill="1" applyAlignment="1" applyProtection="1">
      <alignment vertical="center"/>
    </xf>
    <xf numFmtId="164" fontId="1" fillId="0" borderId="0" xfId="1" applyNumberFormat="1" applyFont="1" applyAlignment="1" applyProtection="1">
      <alignment vertical="center"/>
    </xf>
    <xf numFmtId="164" fontId="1" fillId="0" borderId="13" xfId="1" applyNumberFormat="1" applyFont="1" applyBorder="1" applyAlignment="1" applyProtection="1">
      <alignment horizontal="center" vertical="center" wrapText="1"/>
    </xf>
    <xf numFmtId="164" fontId="1" fillId="0" borderId="15" xfId="1" applyNumberFormat="1" applyFont="1" applyBorder="1" applyAlignment="1" applyProtection="1">
      <alignment horizontal="center" vertical="center" wrapText="1"/>
    </xf>
    <xf numFmtId="164" fontId="1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4" fontId="1" fillId="0" borderId="24" xfId="1" applyNumberFormat="1" applyFont="1" applyBorder="1" applyAlignment="1" applyProtection="1">
      <alignment horizontal="center" vertical="center" wrapText="1"/>
    </xf>
    <xf numFmtId="164" fontId="1" fillId="0" borderId="25" xfId="1" applyNumberFormat="1" applyFont="1" applyBorder="1" applyAlignment="1" applyProtection="1">
      <alignment horizontal="center" vertical="center" wrapText="1"/>
    </xf>
    <xf numFmtId="2" fontId="1" fillId="2" borderId="0" xfId="1" applyNumberFormat="1" applyFont="1" applyFill="1" applyAlignment="1" applyProtection="1">
      <alignment vertical="center"/>
    </xf>
    <xf numFmtId="9" fontId="1" fillId="4" borderId="40" xfId="1" applyFont="1" applyFill="1" applyBorder="1" applyAlignment="1" applyProtection="1">
      <alignment horizontal="center" vertical="center"/>
    </xf>
    <xf numFmtId="2" fontId="1" fillId="0" borderId="0" xfId="1" applyNumberFormat="1" applyFont="1" applyAlignment="1" applyProtection="1">
      <alignment vertical="center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/>
    </xf>
    <xf numFmtId="2" fontId="1" fillId="2" borderId="0" xfId="1" applyNumberFormat="1" applyFont="1" applyFill="1" applyAlignment="1">
      <alignment vertical="center"/>
    </xf>
    <xf numFmtId="2" fontId="5" fillId="2" borderId="0" xfId="1" applyNumberFormat="1" applyFont="1" applyFill="1" applyBorder="1" applyAlignment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 applyProtection="1">
      <alignment horizontal="center" vertical="center"/>
    </xf>
    <xf numFmtId="2" fontId="1" fillId="0" borderId="5" xfId="1" applyNumberFormat="1" applyFont="1" applyBorder="1" applyAlignment="1" applyProtection="1">
      <alignment vertical="center"/>
    </xf>
    <xf numFmtId="2" fontId="1" fillId="2" borderId="0" xfId="1" applyNumberFormat="1" applyFont="1" applyFill="1" applyBorder="1" applyAlignment="1" applyProtection="1">
      <alignment vertical="center"/>
    </xf>
    <xf numFmtId="2" fontId="1" fillId="2" borderId="34" xfId="1" applyNumberFormat="1" applyFont="1" applyFill="1" applyBorder="1" applyAlignment="1" applyProtection="1">
      <alignment vertical="center"/>
    </xf>
    <xf numFmtId="2" fontId="1" fillId="0" borderId="4" xfId="1" applyNumberFormat="1" applyFont="1" applyBorder="1" applyAlignment="1" applyProtection="1">
      <alignment vertical="center"/>
    </xf>
    <xf numFmtId="2" fontId="1" fillId="0" borderId="59" xfId="1" applyNumberFormat="1" applyFont="1" applyFill="1" applyBorder="1" applyAlignment="1" applyProtection="1">
      <alignment vertical="center"/>
    </xf>
    <xf numFmtId="2" fontId="1" fillId="2" borderId="0" xfId="1" applyNumberFormat="1" applyFont="1" applyFill="1" applyBorder="1" applyAlignment="1" applyProtection="1">
      <alignment horizontal="center" vertical="center"/>
    </xf>
    <xf numFmtId="2" fontId="5" fillId="4" borderId="38" xfId="1" applyNumberFormat="1" applyFont="1" applyFill="1" applyBorder="1" applyAlignment="1" applyProtection="1">
      <alignment vertical="center"/>
    </xf>
    <xf numFmtId="2" fontId="1" fillId="4" borderId="39" xfId="1" applyNumberFormat="1" applyFont="1" applyFill="1" applyBorder="1" applyAlignment="1" applyProtection="1">
      <alignment horizontal="center" vertical="center"/>
    </xf>
    <xf numFmtId="2" fontId="5" fillId="0" borderId="27" xfId="1" applyNumberFormat="1" applyFont="1" applyBorder="1" applyAlignment="1" applyProtection="1">
      <alignment vertical="center" wrapText="1"/>
    </xf>
    <xf numFmtId="2" fontId="5" fillId="0" borderId="28" xfId="1" applyNumberFormat="1" applyFont="1" applyBorder="1" applyAlignment="1" applyProtection="1">
      <alignment vertical="center" wrapText="1"/>
    </xf>
    <xf numFmtId="2" fontId="5" fillId="2" borderId="59" xfId="1" applyNumberFormat="1" applyFont="1" applyFill="1" applyBorder="1" applyAlignment="1" applyProtection="1">
      <alignment vertical="center" wrapText="1"/>
    </xf>
    <xf numFmtId="2" fontId="1" fillId="0" borderId="3" xfId="1" applyNumberFormat="1" applyFont="1" applyBorder="1" applyAlignment="1" applyProtection="1">
      <alignment vertical="center" wrapText="1"/>
    </xf>
    <xf numFmtId="2" fontId="1" fillId="2" borderId="50" xfId="1" applyNumberFormat="1" applyFont="1" applyFill="1" applyBorder="1" applyAlignment="1" applyProtection="1">
      <alignment vertical="center" wrapText="1"/>
    </xf>
    <xf numFmtId="2" fontId="1" fillId="0" borderId="1" xfId="1" applyNumberFormat="1" applyFont="1" applyBorder="1" applyAlignment="1" applyProtection="1">
      <alignment vertical="center" wrapText="1"/>
    </xf>
    <xf numFmtId="2" fontId="1" fillId="0" borderId="2" xfId="1" applyNumberFormat="1" applyFont="1" applyBorder="1" applyAlignment="1" applyProtection="1">
      <alignment vertical="center" wrapText="1"/>
    </xf>
    <xf numFmtId="2" fontId="5" fillId="0" borderId="6" xfId="1" applyNumberFormat="1" applyFont="1" applyBorder="1" applyAlignment="1">
      <alignment vertical="center" wrapText="1"/>
    </xf>
    <xf numFmtId="2" fontId="5" fillId="0" borderId="30" xfId="1" applyNumberFormat="1" applyFont="1" applyBorder="1" applyAlignment="1">
      <alignment vertical="center" wrapText="1"/>
    </xf>
    <xf numFmtId="2" fontId="1" fillId="0" borderId="3" xfId="1" applyNumberFormat="1" applyFont="1" applyBorder="1" applyAlignment="1">
      <alignment vertical="center" wrapText="1"/>
    </xf>
    <xf numFmtId="2" fontId="1" fillId="0" borderId="1" xfId="1" applyNumberFormat="1" applyFont="1" applyBorder="1" applyAlignment="1">
      <alignment vertical="center" wrapText="1"/>
    </xf>
    <xf numFmtId="2" fontId="5" fillId="2" borderId="0" xfId="1" applyNumberFormat="1" applyFont="1" applyFill="1" applyAlignment="1">
      <alignment vertical="center"/>
    </xf>
    <xf numFmtId="2" fontId="1" fillId="0" borderId="16" xfId="1" applyNumberFormat="1" applyFont="1" applyBorder="1" applyAlignment="1" applyProtection="1">
      <alignment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" fontId="1" fillId="2" borderId="12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0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2" fontId="21" fillId="5" borderId="39" xfId="0" applyNumberFormat="1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2" fontId="5" fillId="5" borderId="38" xfId="1" applyNumberFormat="1" applyFont="1" applyFill="1" applyBorder="1" applyAlignment="1" applyProtection="1">
      <alignment horizontal="left" vertical="center"/>
    </xf>
    <xf numFmtId="2" fontId="20" fillId="2" borderId="0" xfId="1" applyNumberFormat="1" applyFont="1" applyFill="1" applyBorder="1" applyAlignment="1" applyProtection="1">
      <alignment horizontal="left" vertical="center"/>
    </xf>
    <xf numFmtId="2" fontId="21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2" fontId="1" fillId="5" borderId="17" xfId="1" applyNumberFormat="1" applyFont="1" applyFill="1" applyBorder="1" applyAlignment="1">
      <alignment vertical="center"/>
    </xf>
    <xf numFmtId="2" fontId="1" fillId="5" borderId="18" xfId="1" applyNumberFormat="1" applyFont="1" applyFill="1" applyBorder="1" applyAlignment="1">
      <alignment vertical="center"/>
    </xf>
    <xf numFmtId="2" fontId="1" fillId="5" borderId="18" xfId="1" applyNumberFormat="1" applyFont="1" applyFill="1" applyBorder="1" applyAlignment="1" applyProtection="1">
      <alignment vertical="center"/>
    </xf>
    <xf numFmtId="2" fontId="1" fillId="5" borderId="19" xfId="1" applyNumberFormat="1" applyFont="1" applyFill="1" applyBorder="1" applyAlignment="1" applyProtection="1">
      <alignment vertical="center"/>
    </xf>
    <xf numFmtId="0" fontId="20" fillId="5" borderId="39" xfId="0" applyFont="1" applyFill="1" applyBorder="1" applyAlignment="1">
      <alignment horizontal="right" vertical="center"/>
    </xf>
    <xf numFmtId="0" fontId="20" fillId="5" borderId="40" xfId="0" applyFont="1" applyFill="1" applyBorder="1" applyAlignment="1">
      <alignment horizontal="right" vertical="center"/>
    </xf>
    <xf numFmtId="2" fontId="1" fillId="0" borderId="12" xfId="1" applyNumberFormat="1" applyFont="1" applyBorder="1" applyAlignment="1" applyProtection="1">
      <alignment vertical="center"/>
    </xf>
    <xf numFmtId="1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0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6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2" fontId="1" fillId="0" borderId="47" xfId="1" applyNumberFormat="1" applyFont="1" applyBorder="1" applyAlignment="1">
      <alignment vertical="center" wrapText="1"/>
    </xf>
    <xf numFmtId="164" fontId="1" fillId="0" borderId="65" xfId="1" applyNumberFormat="1" applyFont="1" applyBorder="1" applyAlignment="1" applyProtection="1">
      <alignment horizontal="center" vertical="center" wrapText="1"/>
    </xf>
    <xf numFmtId="1" fontId="1" fillId="2" borderId="13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1" fillId="0" borderId="67" xfId="1" applyNumberFormat="1" applyFont="1" applyBorder="1" applyAlignment="1" applyProtection="1">
      <alignment horizontal="center" vertical="center" wrapText="1"/>
    </xf>
    <xf numFmtId="164" fontId="1" fillId="0" borderId="9" xfId="1" applyNumberFormat="1" applyFont="1" applyBorder="1" applyAlignment="1" applyProtection="1">
      <alignment horizontal="center" vertical="center" wrapText="1"/>
    </xf>
    <xf numFmtId="2" fontId="8" fillId="0" borderId="46" xfId="1" applyNumberFormat="1" applyFont="1" applyBorder="1" applyAlignment="1" applyProtection="1">
      <alignment vertical="top" wrapText="1"/>
    </xf>
    <xf numFmtId="2" fontId="1" fillId="2" borderId="50" xfId="1" applyNumberFormat="1" applyFont="1" applyFill="1" applyBorder="1" applyAlignment="1" applyProtection="1">
      <alignment vertical="top" wrapText="1"/>
    </xf>
    <xf numFmtId="2" fontId="1" fillId="0" borderId="19" xfId="1" applyNumberFormat="1" applyFont="1" applyBorder="1" applyAlignment="1" applyProtection="1">
      <alignment vertical="center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/>
    </xf>
    <xf numFmtId="2" fontId="6" fillId="0" borderId="47" xfId="1" applyNumberFormat="1" applyFont="1" applyBorder="1" applyAlignment="1" applyProtection="1">
      <alignment horizontal="left" vertical="top" wrapText="1"/>
    </xf>
    <xf numFmtId="2" fontId="6" fillId="0" borderId="3" xfId="1" applyNumberFormat="1" applyFont="1" applyBorder="1" applyAlignment="1" applyProtection="1">
      <alignment horizontal="left" vertical="top" wrapText="1"/>
    </xf>
    <xf numFmtId="2" fontId="1" fillId="0" borderId="47" xfId="1" applyNumberFormat="1" applyFont="1" applyBorder="1" applyAlignment="1" applyProtection="1">
      <alignment horizontal="left" vertical="top" wrapText="1"/>
    </xf>
    <xf numFmtId="2" fontId="1" fillId="0" borderId="63" xfId="1" applyNumberFormat="1" applyFont="1" applyBorder="1" applyAlignment="1" applyProtection="1">
      <alignment horizontal="left" vertical="top" wrapText="1"/>
    </xf>
    <xf numFmtId="2" fontId="1" fillId="0" borderId="3" xfId="1" applyNumberFormat="1" applyFont="1" applyBorder="1" applyAlignment="1" applyProtection="1">
      <alignment horizontal="left" vertical="top" wrapText="1"/>
    </xf>
    <xf numFmtId="2" fontId="6" fillId="0" borderId="63" xfId="1" applyNumberFormat="1" applyFont="1" applyBorder="1" applyAlignment="1" applyProtection="1">
      <alignment horizontal="left" vertical="top" wrapText="1"/>
    </xf>
    <xf numFmtId="1" fontId="1" fillId="0" borderId="10" xfId="1" applyNumberFormat="1" applyFont="1" applyFill="1" applyBorder="1" applyAlignment="1" applyProtection="1">
      <alignment horizontal="center" vertical="center" wrapText="1"/>
      <protection locked="0"/>
    </xf>
    <xf numFmtId="1" fontId="1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23" xfId="1" applyNumberFormat="1" applyFont="1" applyFill="1" applyBorder="1" applyAlignment="1" applyProtection="1">
      <alignment horizontal="center" vertical="center" wrapText="1"/>
      <protection locked="0"/>
    </xf>
    <xf numFmtId="1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2" fillId="2" borderId="0" xfId="1" applyNumberFormat="1" applyFont="1" applyFill="1" applyAlignment="1" applyProtection="1">
      <alignment vertical="top"/>
    </xf>
    <xf numFmtId="2" fontId="10" fillId="0" borderId="46" xfId="1" applyNumberFormat="1" applyFont="1" applyBorder="1" applyAlignment="1" applyProtection="1">
      <alignment vertical="top" wrapText="1"/>
    </xf>
    <xf numFmtId="164" fontId="5" fillId="0" borderId="7" xfId="1" applyNumberFormat="1" applyFont="1" applyFill="1" applyBorder="1" applyAlignment="1">
      <alignment horizontal="center" vertical="center"/>
    </xf>
    <xf numFmtId="1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20" xfId="1" applyNumberFormat="1" applyFont="1" applyBorder="1" applyAlignment="1" applyProtection="1">
      <alignment horizontal="left" vertical="center" wrapText="1"/>
    </xf>
    <xf numFmtId="2" fontId="5" fillId="0" borderId="31" xfId="1" applyNumberFormat="1" applyFont="1" applyBorder="1" applyAlignment="1" applyProtection="1">
      <alignment horizontal="left" vertical="center" wrapText="1"/>
    </xf>
    <xf numFmtId="2" fontId="5" fillId="0" borderId="5" xfId="1" applyNumberFormat="1" applyFont="1" applyBorder="1" applyAlignment="1" applyProtection="1">
      <alignment vertical="center" wrapText="1"/>
    </xf>
    <xf numFmtId="0" fontId="16" fillId="0" borderId="0" xfId="0" applyFont="1" applyFill="1" applyProtection="1"/>
    <xf numFmtId="0" fontId="22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18" fillId="0" borderId="0" xfId="0" applyFont="1" applyFill="1" applyProtection="1"/>
    <xf numFmtId="0" fontId="2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vertical="center"/>
    </xf>
    <xf numFmtId="0" fontId="0" fillId="0" borderId="0" xfId="0" applyFont="1" applyFill="1" applyBorder="1" applyProtection="1"/>
    <xf numFmtId="2" fontId="5" fillId="0" borderId="4" xfId="1" applyNumberFormat="1" applyFont="1" applyBorder="1" applyAlignment="1" applyProtection="1">
      <alignment vertical="center" wrapText="1"/>
    </xf>
    <xf numFmtId="2" fontId="5" fillId="0" borderId="70" xfId="1" applyNumberFormat="1" applyFont="1" applyBorder="1" applyAlignment="1" applyProtection="1">
      <alignment vertical="center" wrapText="1"/>
    </xf>
    <xf numFmtId="164" fontId="5" fillId="0" borderId="15" xfId="1" applyNumberFormat="1" applyFont="1" applyBorder="1" applyAlignment="1" applyProtection="1">
      <alignment horizontal="center" vertical="center" wrapText="1"/>
    </xf>
    <xf numFmtId="2" fontId="5" fillId="0" borderId="59" xfId="1" applyNumberFormat="1" applyFont="1" applyBorder="1" applyAlignment="1" applyProtection="1">
      <alignment vertical="center" wrapText="1"/>
    </xf>
    <xf numFmtId="164" fontId="5" fillId="0" borderId="7" xfId="1" applyNumberFormat="1" applyFont="1" applyFill="1" applyBorder="1" applyAlignment="1" applyProtection="1">
      <alignment horizontal="center" vertical="center"/>
    </xf>
    <xf numFmtId="2" fontId="5" fillId="2" borderId="0" xfId="1" applyNumberFormat="1" applyFont="1" applyFill="1" applyAlignment="1" applyProtection="1">
      <alignment horizontal="center" vertical="center"/>
    </xf>
    <xf numFmtId="2" fontId="5" fillId="2" borderId="0" xfId="1" applyNumberFormat="1" applyFont="1" applyFill="1" applyAlignment="1" applyProtection="1">
      <alignment horizontal="right" vertical="center"/>
    </xf>
    <xf numFmtId="2" fontId="5" fillId="0" borderId="6" xfId="1" applyNumberFormat="1" applyFont="1" applyBorder="1" applyAlignment="1">
      <alignment horizontal="center" vertical="center" wrapText="1"/>
    </xf>
    <xf numFmtId="2" fontId="5" fillId="2" borderId="59" xfId="1" applyNumberFormat="1" applyFont="1" applyFill="1" applyBorder="1" applyAlignment="1">
      <alignment vertical="center"/>
    </xf>
    <xf numFmtId="164" fontId="1" fillId="0" borderId="13" xfId="1" applyNumberFormat="1" applyFont="1" applyBorder="1" applyAlignment="1">
      <alignment horizontal="center" vertical="center" wrapText="1"/>
    </xf>
    <xf numFmtId="1" fontId="1" fillId="2" borderId="12" xfId="1" applyNumberFormat="1" applyFont="1" applyFill="1" applyBorder="1" applyAlignment="1" applyProtection="1">
      <alignment horizontal="center" vertical="center"/>
      <protection locked="0"/>
    </xf>
    <xf numFmtId="1" fontId="1" fillId="2" borderId="10" xfId="1" applyNumberFormat="1" applyFont="1" applyFill="1" applyBorder="1" applyAlignment="1" applyProtection="1">
      <alignment horizontal="center" vertical="center"/>
      <protection locked="0"/>
    </xf>
    <xf numFmtId="164" fontId="5" fillId="0" borderId="71" xfId="1" applyNumberFormat="1" applyFont="1" applyFill="1" applyBorder="1" applyAlignment="1">
      <alignment horizontal="center" vertical="center"/>
    </xf>
    <xf numFmtId="164" fontId="1" fillId="0" borderId="14" xfId="1" applyNumberFormat="1" applyFont="1" applyBorder="1" applyAlignment="1">
      <alignment horizontal="center" vertical="center" wrapText="1"/>
    </xf>
    <xf numFmtId="1" fontId="1" fillId="2" borderId="5" xfId="1" applyNumberFormat="1" applyFont="1" applyFill="1" applyBorder="1" applyAlignment="1" applyProtection="1">
      <alignment horizontal="center" vertical="center"/>
      <protection locked="0"/>
    </xf>
    <xf numFmtId="1" fontId="1" fillId="2" borderId="11" xfId="1" applyNumberFormat="1" applyFont="1" applyFill="1" applyBorder="1" applyAlignment="1" applyProtection="1">
      <alignment horizontal="center" vertical="center"/>
      <protection locked="0"/>
    </xf>
    <xf numFmtId="2" fontId="5" fillId="2" borderId="12" xfId="1" applyNumberFormat="1" applyFont="1" applyFill="1" applyBorder="1" applyAlignment="1">
      <alignment vertical="center"/>
    </xf>
    <xf numFmtId="2" fontId="5" fillId="2" borderId="46" xfId="1" applyNumberFormat="1" applyFont="1" applyFill="1" applyBorder="1" applyAlignment="1">
      <alignment vertical="center"/>
    </xf>
    <xf numFmtId="2" fontId="5" fillId="2" borderId="50" xfId="1" applyNumberFormat="1" applyFont="1" applyFill="1" applyBorder="1" applyAlignment="1">
      <alignment vertical="center"/>
    </xf>
    <xf numFmtId="164" fontId="1" fillId="0" borderId="15" xfId="1" applyNumberFormat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2" fontId="5" fillId="0" borderId="20" xfId="1" applyNumberFormat="1" applyFont="1" applyBorder="1" applyAlignment="1" applyProtection="1">
      <alignment vertical="center" wrapText="1"/>
    </xf>
    <xf numFmtId="2" fontId="5" fillId="0" borderId="21" xfId="1" applyNumberFormat="1" applyFont="1" applyBorder="1" applyAlignment="1" applyProtection="1">
      <alignment vertical="center" wrapText="1"/>
    </xf>
    <xf numFmtId="164" fontId="5" fillId="0" borderId="29" xfId="1" applyNumberFormat="1" applyFont="1" applyBorder="1" applyAlignment="1" applyProtection="1">
      <alignment horizontal="center" vertical="center" wrapText="1"/>
    </xf>
    <xf numFmtId="2" fontId="5" fillId="2" borderId="0" xfId="1" applyNumberFormat="1" applyFont="1" applyFill="1" applyBorder="1" applyAlignment="1">
      <alignment vertical="center" wrapText="1"/>
    </xf>
    <xf numFmtId="2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center" vertical="center" wrapText="1"/>
    </xf>
    <xf numFmtId="2" fontId="1" fillId="2" borderId="20" xfId="1" applyNumberFormat="1" applyFont="1" applyFill="1" applyBorder="1" applyAlignment="1">
      <alignment horizontal="center" vertical="center" wrapText="1"/>
    </xf>
    <xf numFmtId="2" fontId="1" fillId="2" borderId="32" xfId="1" applyNumberFormat="1" applyFont="1" applyFill="1" applyBorder="1" applyAlignment="1">
      <alignment horizontal="center" vertical="center" wrapText="1"/>
    </xf>
    <xf numFmtId="164" fontId="1" fillId="0" borderId="14" xfId="1" applyNumberFormat="1" applyFont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2" fontId="13" fillId="4" borderId="27" xfId="1" applyNumberFormat="1" applyFont="1" applyFill="1" applyBorder="1" applyAlignment="1">
      <alignment horizontal="center" vertical="center"/>
    </xf>
    <xf numFmtId="2" fontId="13" fillId="4" borderId="28" xfId="1" applyNumberFormat="1" applyFont="1" applyFill="1" applyBorder="1" applyAlignment="1">
      <alignment horizontal="center" vertical="center"/>
    </xf>
    <xf numFmtId="2" fontId="12" fillId="4" borderId="12" xfId="1" applyNumberFormat="1" applyFont="1" applyFill="1" applyBorder="1" applyAlignment="1">
      <alignment horizontal="center" vertical="center"/>
    </xf>
    <xf numFmtId="2" fontId="12" fillId="4" borderId="3" xfId="1" applyNumberFormat="1" applyFont="1" applyFill="1" applyBorder="1" applyAlignment="1">
      <alignment horizontal="center" vertical="center"/>
    </xf>
    <xf numFmtId="2" fontId="12" fillId="4" borderId="5" xfId="1" applyNumberFormat="1" applyFont="1" applyFill="1" applyBorder="1" applyAlignment="1">
      <alignment horizontal="center" vertical="center"/>
    </xf>
    <xf numFmtId="2" fontId="12" fillId="4" borderId="1" xfId="1" applyNumberFormat="1" applyFont="1" applyFill="1" applyBorder="1" applyAlignment="1">
      <alignment horizontal="center" vertical="center"/>
    </xf>
    <xf numFmtId="2" fontId="12" fillId="4" borderId="4" xfId="1" applyNumberFormat="1" applyFont="1" applyFill="1" applyBorder="1" applyAlignment="1">
      <alignment horizontal="center" vertical="center"/>
    </xf>
    <xf numFmtId="2" fontId="12" fillId="4" borderId="70" xfId="1" applyNumberFormat="1" applyFont="1" applyFill="1" applyBorder="1" applyAlignment="1">
      <alignment horizontal="center" vertical="center"/>
    </xf>
    <xf numFmtId="1" fontId="1" fillId="2" borderId="16" xfId="1" applyNumberFormat="1" applyFont="1" applyFill="1" applyBorder="1" applyAlignment="1" applyProtection="1">
      <alignment horizontal="center" vertical="center"/>
      <protection locked="0"/>
    </xf>
    <xf numFmtId="1" fontId="1" fillId="2" borderId="23" xfId="1" applyNumberFormat="1" applyFont="1" applyFill="1" applyBorder="1" applyAlignment="1" applyProtection="1">
      <alignment horizontal="center" vertical="center"/>
      <protection locked="0"/>
    </xf>
    <xf numFmtId="2" fontId="1" fillId="2" borderId="50" xfId="1" applyNumberFormat="1" applyFont="1" applyFill="1" applyBorder="1" applyAlignment="1">
      <alignment vertical="center"/>
    </xf>
    <xf numFmtId="0" fontId="5" fillId="2" borderId="34" xfId="1" applyNumberFormat="1" applyFont="1" applyFill="1" applyBorder="1" applyAlignment="1" applyProtection="1">
      <alignment horizontal="center" vertical="center"/>
    </xf>
    <xf numFmtId="2" fontId="1" fillId="0" borderId="46" xfId="1" applyNumberFormat="1" applyFont="1" applyBorder="1" applyAlignment="1" applyProtection="1">
      <alignment vertical="center"/>
    </xf>
    <xf numFmtId="2" fontId="20" fillId="6" borderId="38" xfId="1" applyNumberFormat="1" applyFont="1" applyFill="1" applyBorder="1" applyAlignment="1" applyProtection="1">
      <alignment horizontal="left" vertical="center"/>
    </xf>
    <xf numFmtId="2" fontId="20" fillId="6" borderId="48" xfId="1" applyNumberFormat="1" applyFont="1" applyFill="1" applyBorder="1" applyAlignment="1" applyProtection="1">
      <alignment horizontal="left" vertical="center"/>
    </xf>
    <xf numFmtId="2" fontId="20" fillId="6" borderId="48" xfId="0" applyNumberFormat="1" applyFont="1" applyFill="1" applyBorder="1" applyAlignment="1">
      <alignment horizontal="left" vertical="center"/>
    </xf>
    <xf numFmtId="2" fontId="20" fillId="6" borderId="35" xfId="1" applyNumberFormat="1" applyFont="1" applyFill="1" applyBorder="1" applyAlignment="1" applyProtection="1">
      <alignment horizontal="left" vertical="center"/>
    </xf>
    <xf numFmtId="164" fontId="26" fillId="6" borderId="26" xfId="1" applyNumberFormat="1" applyFont="1" applyFill="1" applyBorder="1" applyAlignment="1" applyProtection="1">
      <alignment horizontal="center" vertical="center"/>
    </xf>
    <xf numFmtId="164" fontId="17" fillId="6" borderId="26" xfId="1" applyNumberFormat="1" applyFont="1" applyFill="1" applyBorder="1" applyAlignment="1" applyProtection="1">
      <alignment horizontal="center" vertical="center"/>
    </xf>
    <xf numFmtId="1" fontId="1" fillId="2" borderId="46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1" applyNumberFormat="1" applyFont="1" applyFill="1" applyBorder="1" applyAlignment="1" applyProtection="1">
      <alignment horizontal="center" vertical="center" wrapText="1"/>
      <protection locked="0"/>
    </xf>
    <xf numFmtId="2" fontId="17" fillId="6" borderId="20" xfId="1" applyNumberFormat="1" applyFont="1" applyFill="1" applyBorder="1" applyAlignment="1" applyProtection="1">
      <alignment horizontal="center" vertical="center" wrapText="1"/>
    </xf>
    <xf numFmtId="2" fontId="17" fillId="6" borderId="32" xfId="1" applyNumberFormat="1" applyFont="1" applyFill="1" applyBorder="1" applyAlignment="1" applyProtection="1">
      <alignment horizontal="center" vertical="center" wrapText="1"/>
    </xf>
    <xf numFmtId="2" fontId="1" fillId="2" borderId="50" xfId="1" applyNumberFormat="1" applyFont="1" applyFill="1" applyBorder="1" applyAlignment="1" applyProtection="1">
      <alignment horizontal="center" vertical="top" wrapText="1"/>
    </xf>
    <xf numFmtId="2" fontId="1" fillId="2" borderId="12" xfId="1" applyNumberFormat="1" applyFont="1" applyFill="1" applyBorder="1" applyAlignment="1" applyProtection="1">
      <alignment horizontal="center" vertical="top" wrapText="1"/>
    </xf>
    <xf numFmtId="2" fontId="5" fillId="0" borderId="12" xfId="1" applyNumberFormat="1" applyFont="1" applyBorder="1" applyAlignment="1" applyProtection="1">
      <alignment vertical="center" wrapText="1"/>
    </xf>
    <xf numFmtId="2" fontId="5" fillId="0" borderId="5" xfId="1" applyNumberFormat="1" applyFont="1" applyBorder="1" applyAlignment="1" applyProtection="1">
      <alignment vertical="center" wrapText="1"/>
    </xf>
    <xf numFmtId="9" fontId="17" fillId="6" borderId="20" xfId="1" applyFont="1" applyFill="1" applyBorder="1" applyAlignment="1" applyProtection="1">
      <alignment horizontal="left" vertical="center" wrapText="1"/>
    </xf>
    <xf numFmtId="9" fontId="17" fillId="6" borderId="21" xfId="1" applyFont="1" applyFill="1" applyBorder="1" applyAlignment="1" applyProtection="1">
      <alignment horizontal="left" vertical="center" wrapText="1"/>
    </xf>
    <xf numFmtId="9" fontId="17" fillId="6" borderId="32" xfId="1" applyFont="1" applyFill="1" applyBorder="1" applyAlignment="1" applyProtection="1">
      <alignment horizontal="left" vertical="center" wrapText="1"/>
    </xf>
    <xf numFmtId="2" fontId="5" fillId="2" borderId="59" xfId="1" applyNumberFormat="1" applyFont="1" applyFill="1" applyBorder="1" applyAlignment="1" applyProtection="1">
      <alignment horizontal="left" vertical="top" wrapText="1"/>
    </xf>
    <xf numFmtId="2" fontId="5" fillId="2" borderId="50" xfId="1" applyNumberFormat="1" applyFont="1" applyFill="1" applyBorder="1" applyAlignment="1" applyProtection="1">
      <alignment horizontal="left" vertical="top" wrapText="1"/>
    </xf>
    <xf numFmtId="2" fontId="5" fillId="2" borderId="69" xfId="1" applyNumberFormat="1" applyFont="1" applyFill="1" applyBorder="1" applyAlignment="1" applyProtection="1">
      <alignment horizontal="left" vertical="top" wrapText="1"/>
    </xf>
    <xf numFmtId="9" fontId="9" fillId="3" borderId="38" xfId="1" applyFont="1" applyFill="1" applyBorder="1" applyAlignment="1">
      <alignment horizontal="left" vertical="center" wrapText="1"/>
    </xf>
    <xf numFmtId="9" fontId="9" fillId="3" borderId="39" xfId="1" applyFont="1" applyFill="1" applyBorder="1" applyAlignment="1">
      <alignment horizontal="left" vertical="center" wrapText="1"/>
    </xf>
    <xf numFmtId="9" fontId="9" fillId="3" borderId="40" xfId="1" applyFont="1" applyFill="1" applyBorder="1" applyAlignment="1">
      <alignment horizontal="left" vertical="center" wrapText="1"/>
    </xf>
    <xf numFmtId="2" fontId="5" fillId="0" borderId="56" xfId="1" applyNumberFormat="1" applyFont="1" applyBorder="1" applyAlignment="1">
      <alignment vertical="center"/>
    </xf>
    <xf numFmtId="2" fontId="0" fillId="0" borderId="66" xfId="0" applyNumberFormat="1" applyBorder="1" applyAlignment="1">
      <alignment vertical="center"/>
    </xf>
    <xf numFmtId="164" fontId="5" fillId="0" borderId="58" xfId="1" applyNumberFormat="1" applyFont="1" applyFill="1" applyBorder="1" applyAlignment="1" applyProtection="1">
      <alignment horizontal="center" vertical="center" wrapText="1"/>
    </xf>
    <xf numFmtId="164" fontId="5" fillId="0" borderId="68" xfId="1" applyNumberFormat="1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2" fontId="27" fillId="0" borderId="50" xfId="1" applyNumberFormat="1" applyFont="1" applyBorder="1" applyAlignment="1" applyProtection="1">
      <alignment horizontal="left" vertical="top" wrapText="1"/>
    </xf>
    <xf numFmtId="2" fontId="27" fillId="0" borderId="12" xfId="1" applyNumberFormat="1" applyFont="1" applyBorder="1" applyAlignment="1" applyProtection="1">
      <alignment horizontal="left" vertical="top" wrapText="1"/>
    </xf>
    <xf numFmtId="9" fontId="1" fillId="2" borderId="18" xfId="1" applyFont="1" applyFill="1" applyBorder="1" applyAlignment="1" applyProtection="1">
      <alignment horizontal="center" vertical="center"/>
    </xf>
    <xf numFmtId="9" fontId="1" fillId="2" borderId="25" xfId="1" applyFont="1" applyFill="1" applyBorder="1" applyAlignment="1" applyProtection="1">
      <alignment horizontal="center" vertical="center"/>
    </xf>
    <xf numFmtId="9" fontId="1" fillId="2" borderId="41" xfId="1" applyFont="1" applyFill="1" applyBorder="1" applyAlignment="1" applyProtection="1">
      <alignment horizontal="center" vertical="center"/>
    </xf>
    <xf numFmtId="9" fontId="1" fillId="2" borderId="19" xfId="1" applyFont="1" applyFill="1" applyBorder="1" applyAlignment="1" applyProtection="1">
      <alignment horizontal="center" vertical="center"/>
    </xf>
    <xf numFmtId="9" fontId="1" fillId="2" borderId="36" xfId="1" applyFont="1" applyFill="1" applyBorder="1" applyAlignment="1" applyProtection="1">
      <alignment horizontal="center" vertical="center"/>
    </xf>
    <xf numFmtId="9" fontId="1" fillId="2" borderId="42" xfId="1" applyFont="1" applyFill="1" applyBorder="1" applyAlignment="1" applyProtection="1">
      <alignment horizontal="center" vertical="center"/>
    </xf>
    <xf numFmtId="0" fontId="1" fillId="4" borderId="48" xfId="1" applyNumberFormat="1" applyFont="1" applyFill="1" applyBorder="1" applyAlignment="1" applyProtection="1">
      <alignment vertical="center"/>
    </xf>
    <xf numFmtId="0" fontId="0" fillId="4" borderId="0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0" fontId="1" fillId="2" borderId="24" xfId="1" applyNumberFormat="1" applyFont="1" applyFill="1" applyBorder="1" applyAlignment="1" applyProtection="1">
      <alignment horizontal="left" vertical="center"/>
      <protection locked="0"/>
    </xf>
    <xf numFmtId="0" fontId="1" fillId="2" borderId="37" xfId="1" applyNumberFormat="1" applyFont="1" applyFill="1" applyBorder="1" applyAlignment="1" applyProtection="1">
      <alignment horizontal="left" vertical="center"/>
      <protection locked="0"/>
    </xf>
    <xf numFmtId="0" fontId="1" fillId="2" borderId="25" xfId="1" applyNumberFormat="1" applyFont="1" applyFill="1" applyBorder="1" applyAlignment="1" applyProtection="1">
      <alignment horizontal="left" vertical="center"/>
      <protection locked="0"/>
    </xf>
    <xf numFmtId="0" fontId="1" fillId="2" borderId="41" xfId="1" applyNumberFormat="1" applyFont="1" applyFill="1" applyBorder="1" applyAlignment="1" applyProtection="1">
      <alignment horizontal="left" vertical="center"/>
      <protection locked="0"/>
    </xf>
    <xf numFmtId="9" fontId="1" fillId="2" borderId="17" xfId="1" applyFont="1" applyFill="1" applyBorder="1" applyAlignment="1" applyProtection="1">
      <alignment horizontal="center" vertical="center"/>
    </xf>
    <xf numFmtId="9" fontId="1" fillId="2" borderId="43" xfId="1" applyFont="1" applyFill="1" applyBorder="1" applyAlignment="1" applyProtection="1">
      <alignment horizontal="center" vertical="center"/>
    </xf>
    <xf numFmtId="9" fontId="1" fillId="2" borderId="44" xfId="1" applyFont="1" applyFill="1" applyBorder="1" applyAlignment="1" applyProtection="1">
      <alignment horizontal="center" vertical="center"/>
    </xf>
    <xf numFmtId="9" fontId="5" fillId="5" borderId="20" xfId="1" applyFont="1" applyFill="1" applyBorder="1" applyAlignment="1">
      <alignment horizontal="center" vertical="center"/>
    </xf>
    <xf numFmtId="9" fontId="5" fillId="5" borderId="21" xfId="1" applyFont="1" applyFill="1" applyBorder="1" applyAlignment="1">
      <alignment horizontal="center" vertical="center"/>
    </xf>
    <xf numFmtId="9" fontId="5" fillId="5" borderId="32" xfId="1" applyFont="1" applyFill="1" applyBorder="1" applyAlignment="1">
      <alignment horizontal="center" vertical="center"/>
    </xf>
    <xf numFmtId="0" fontId="1" fillId="4" borderId="48" xfId="1" applyNumberFormat="1" applyFont="1" applyFill="1" applyBorder="1" applyAlignment="1" applyProtection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49" xfId="0" applyFill="1" applyBorder="1" applyAlignment="1">
      <alignment horizontal="left" vertical="center" wrapText="1"/>
    </xf>
    <xf numFmtId="2" fontId="1" fillId="2" borderId="21" xfId="1" applyNumberFormat="1" applyFont="1" applyFill="1" applyBorder="1" applyAlignment="1" applyProtection="1">
      <alignment vertical="center"/>
    </xf>
    <xf numFmtId="0" fontId="0" fillId="0" borderId="21" xfId="0" applyBorder="1" applyAlignment="1">
      <alignment vertical="center"/>
    </xf>
    <xf numFmtId="0" fontId="23" fillId="2" borderId="36" xfId="2" applyNumberFormat="1" applyFill="1" applyBorder="1" applyAlignment="1" applyProtection="1">
      <alignment horizontal="left" vertical="center"/>
      <protection locked="0"/>
    </xf>
    <xf numFmtId="0" fontId="1" fillId="2" borderId="36" xfId="1" applyNumberFormat="1" applyFont="1" applyFill="1" applyBorder="1" applyAlignment="1" applyProtection="1">
      <alignment horizontal="left" vertical="center"/>
      <protection locked="0"/>
    </xf>
    <xf numFmtId="0" fontId="1" fillId="2" borderId="42" xfId="1" applyNumberFormat="1" applyFont="1" applyFill="1" applyBorder="1" applyAlignment="1" applyProtection="1">
      <alignment horizontal="left" vertical="center"/>
      <protection locked="0"/>
    </xf>
    <xf numFmtId="49" fontId="1" fillId="2" borderId="25" xfId="1" applyNumberFormat="1" applyFont="1" applyFill="1" applyBorder="1" applyAlignment="1" applyProtection="1">
      <alignment horizontal="left" vertical="center"/>
      <protection locked="0"/>
    </xf>
    <xf numFmtId="49" fontId="1" fillId="2" borderId="41" xfId="1" applyNumberFormat="1" applyFont="1" applyFill="1" applyBorder="1" applyAlignment="1" applyProtection="1">
      <alignment horizontal="left" vertical="center"/>
      <protection locked="0"/>
    </xf>
    <xf numFmtId="0" fontId="1" fillId="2" borderId="51" xfId="1" applyNumberFormat="1" applyFont="1" applyFill="1" applyBorder="1" applyAlignment="1" applyProtection="1">
      <alignment horizontal="left" vertical="center"/>
      <protection locked="0"/>
    </xf>
    <xf numFmtId="0" fontId="1" fillId="2" borderId="43" xfId="1" applyNumberFormat="1" applyFont="1" applyFill="1" applyBorder="1" applyAlignment="1" applyProtection="1">
      <alignment horizontal="left" vertical="center"/>
      <protection locked="0"/>
    </xf>
    <xf numFmtId="0" fontId="1" fillId="2" borderId="44" xfId="1" applyNumberFormat="1" applyFont="1" applyFill="1" applyBorder="1" applyAlignment="1" applyProtection="1">
      <alignment horizontal="left" vertical="center"/>
      <protection locked="0"/>
    </xf>
    <xf numFmtId="0" fontId="1" fillId="2" borderId="1" xfId="1" applyNumberFormat="1" applyFont="1" applyFill="1" applyBorder="1" applyAlignment="1" applyProtection="1">
      <alignment horizontal="left" vertical="center"/>
      <protection locked="0"/>
    </xf>
    <xf numFmtId="0" fontId="1" fillId="2" borderId="11" xfId="1" applyNumberFormat="1" applyFont="1" applyFill="1" applyBorder="1" applyAlignment="1" applyProtection="1">
      <alignment horizontal="left" vertical="center"/>
      <protection locked="0"/>
    </xf>
    <xf numFmtId="9" fontId="5" fillId="6" borderId="20" xfId="1" applyFont="1" applyFill="1" applyBorder="1" applyAlignment="1" applyProtection="1">
      <alignment vertical="center"/>
    </xf>
    <xf numFmtId="9" fontId="1" fillId="6" borderId="21" xfId="1" applyFont="1" applyFill="1" applyBorder="1" applyAlignment="1" applyProtection="1">
      <alignment vertical="center"/>
    </xf>
    <xf numFmtId="9" fontId="1" fillId="6" borderId="32" xfId="1" applyFont="1" applyFill="1" applyBorder="1" applyAlignment="1" applyProtection="1">
      <alignment vertical="center"/>
    </xf>
    <xf numFmtId="2" fontId="1" fillId="0" borderId="46" xfId="1" applyNumberFormat="1" applyFont="1" applyBorder="1" applyAlignment="1" applyProtection="1">
      <alignment vertical="center"/>
    </xf>
    <xf numFmtId="2" fontId="1" fillId="0" borderId="50" xfId="1" applyNumberFormat="1" applyFont="1" applyBorder="1" applyAlignment="1" applyProtection="1">
      <alignment vertical="center"/>
    </xf>
    <xf numFmtId="2" fontId="1" fillId="0" borderId="12" xfId="1" applyNumberFormat="1" applyFont="1" applyBorder="1" applyAlignment="1" applyProtection="1">
      <alignment vertical="center"/>
    </xf>
    <xf numFmtId="9" fontId="25" fillId="0" borderId="0" xfId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5" borderId="48" xfId="1" applyNumberFormat="1" applyFont="1" applyFill="1" applyBorder="1" applyAlignment="1" applyProtection="1">
      <alignment vertical="center"/>
    </xf>
    <xf numFmtId="0" fontId="15" fillId="5" borderId="0" xfId="0" applyFont="1" applyFill="1" applyBorder="1" applyAlignment="1">
      <alignment vertical="center"/>
    </xf>
    <xf numFmtId="0" fontId="15" fillId="5" borderId="49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right" vertical="center"/>
    </xf>
    <xf numFmtId="0" fontId="20" fillId="6" borderId="40" xfId="0" applyFont="1" applyFill="1" applyBorder="1" applyAlignment="1">
      <alignment horizontal="right" vertical="center"/>
    </xf>
    <xf numFmtId="0" fontId="20" fillId="6" borderId="0" xfId="0" applyFont="1" applyFill="1" applyBorder="1" applyAlignment="1">
      <alignment horizontal="right" vertical="center"/>
    </xf>
    <xf numFmtId="0" fontId="20" fillId="6" borderId="49" xfId="0" applyFont="1" applyFill="1" applyBorder="1" applyAlignment="1">
      <alignment horizontal="right" vertical="center"/>
    </xf>
    <xf numFmtId="0" fontId="20" fillId="6" borderId="34" xfId="0" applyFont="1" applyFill="1" applyBorder="1" applyAlignment="1">
      <alignment horizontal="right" vertical="center"/>
    </xf>
    <xf numFmtId="0" fontId="20" fillId="6" borderId="30" xfId="0" applyFont="1" applyFill="1" applyBorder="1" applyAlignment="1">
      <alignment horizontal="right" vertical="center"/>
    </xf>
    <xf numFmtId="2" fontId="20" fillId="6" borderId="39" xfId="0" applyNumberFormat="1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2" fontId="20" fillId="6" borderId="0" xfId="0" applyNumberFormat="1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2" fontId="21" fillId="6" borderId="34" xfId="0" applyNumberFormat="1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5" fillId="5" borderId="48" xfId="1" applyNumberFormat="1" applyFont="1" applyFill="1" applyBorder="1" applyAlignment="1" applyProtection="1">
      <alignment horizontal="left" vertical="center" wrapText="1"/>
    </xf>
    <xf numFmtId="0" fontId="0" fillId="5" borderId="0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5" fillId="5" borderId="35" xfId="1" applyNumberFormat="1" applyFont="1" applyFill="1" applyBorder="1" applyAlignment="1" applyProtection="1">
      <alignment vertical="center"/>
    </xf>
    <xf numFmtId="0" fontId="15" fillId="5" borderId="34" xfId="0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" fillId="2" borderId="14" xfId="1" applyNumberFormat="1" applyFont="1" applyFill="1" applyBorder="1" applyAlignment="1" applyProtection="1">
      <alignment horizontal="left" vertical="center"/>
      <protection locked="0"/>
    </xf>
    <xf numFmtId="9" fontId="26" fillId="6" borderId="20" xfId="1" applyFont="1" applyFill="1" applyBorder="1" applyAlignment="1" applyProtection="1">
      <alignment horizontal="left" vertical="center" wrapText="1"/>
    </xf>
    <xf numFmtId="9" fontId="26" fillId="6" borderId="21" xfId="1" applyFont="1" applyFill="1" applyBorder="1" applyAlignment="1" applyProtection="1">
      <alignment horizontal="left" vertical="center" wrapText="1"/>
    </xf>
    <xf numFmtId="9" fontId="26" fillId="6" borderId="32" xfId="1" applyFont="1" applyFill="1" applyBorder="1" applyAlignment="1" applyProtection="1">
      <alignment horizontal="left" vertical="center" wrapText="1"/>
    </xf>
    <xf numFmtId="2" fontId="5" fillId="2" borderId="20" xfId="1" applyNumberFormat="1" applyFont="1" applyFill="1" applyBorder="1" applyAlignment="1">
      <alignment horizontal="center" vertical="center"/>
    </xf>
    <xf numFmtId="2" fontId="5" fillId="2" borderId="32" xfId="1" applyNumberFormat="1" applyFont="1" applyFill="1" applyBorder="1" applyAlignment="1">
      <alignment horizontal="center" vertical="center"/>
    </xf>
    <xf numFmtId="1" fontId="1" fillId="2" borderId="19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2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9" xfId="1" applyNumberFormat="1" applyFont="1" applyBorder="1" applyAlignment="1" applyProtection="1">
      <alignment horizontal="left" vertical="center" wrapText="1"/>
    </xf>
    <xf numFmtId="2" fontId="5" fillId="0" borderId="42" xfId="1" applyNumberFormat="1" applyFont="1" applyBorder="1" applyAlignment="1" applyProtection="1">
      <alignment horizontal="left" vertical="center" wrapText="1"/>
    </xf>
    <xf numFmtId="9" fontId="1" fillId="2" borderId="0" xfId="1" applyFont="1" applyFill="1" applyBorder="1" applyAlignment="1" applyProtection="1">
      <alignment horizontal="center" vertical="center"/>
    </xf>
    <xf numFmtId="0" fontId="1" fillId="2" borderId="15" xfId="1" applyNumberFormat="1" applyFont="1" applyFill="1" applyBorder="1" applyAlignment="1" applyProtection="1">
      <alignment horizontal="left" vertical="center"/>
      <protection locked="0"/>
    </xf>
    <xf numFmtId="2" fontId="1" fillId="2" borderId="50" xfId="1" applyNumberFormat="1" applyFont="1" applyFill="1" applyBorder="1" applyAlignment="1" applyProtection="1">
      <alignment horizontal="left" vertical="top" wrapText="1"/>
    </xf>
    <xf numFmtId="2" fontId="1" fillId="2" borderId="50" xfId="1" applyNumberFormat="1" applyFont="1" applyFill="1" applyBorder="1" applyAlignment="1" applyProtection="1">
      <alignment horizontal="center" vertical="center" wrapText="1"/>
    </xf>
    <xf numFmtId="2" fontId="1" fillId="2" borderId="12" xfId="1" applyNumberFormat="1" applyFont="1" applyFill="1" applyBorder="1" applyAlignment="1" applyProtection="1">
      <alignment horizontal="center" vertical="center" wrapText="1"/>
    </xf>
    <xf numFmtId="9" fontId="1" fillId="2" borderId="34" xfId="1" applyFont="1" applyFill="1" applyBorder="1" applyAlignment="1" applyProtection="1">
      <alignment horizontal="center" vertical="center"/>
    </xf>
    <xf numFmtId="9" fontId="1" fillId="2" borderId="21" xfId="1" applyFont="1" applyFill="1" applyBorder="1" applyAlignment="1" applyProtection="1">
      <alignment horizontal="center" vertical="center"/>
    </xf>
    <xf numFmtId="9" fontId="5" fillId="2" borderId="0" xfId="1" applyFont="1" applyFill="1" applyBorder="1" applyAlignment="1" applyProtection="1">
      <alignment horizontal="center" vertical="center"/>
    </xf>
    <xf numFmtId="0" fontId="1" fillId="4" borderId="35" xfId="1" applyNumberFormat="1" applyFont="1" applyFill="1" applyBorder="1" applyAlignment="1" applyProtection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30" xfId="0" applyFill="1" applyBorder="1" applyAlignment="1">
      <alignment horizontal="left" vertical="center" wrapText="1"/>
    </xf>
    <xf numFmtId="164" fontId="1" fillId="0" borderId="60" xfId="1" applyNumberFormat="1" applyFont="1" applyBorder="1" applyAlignment="1" applyProtection="1">
      <alignment horizontal="center" vertical="center" wrapText="1"/>
    </xf>
    <xf numFmtId="164" fontId="1" fillId="0" borderId="33" xfId="1" applyNumberFormat="1" applyFont="1" applyBorder="1" applyAlignment="1" applyProtection="1">
      <alignment horizontal="center" vertical="center" wrapText="1"/>
    </xf>
    <xf numFmtId="1" fontId="1" fillId="2" borderId="38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0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35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3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45" xfId="1" applyNumberFormat="1" applyFont="1" applyFill="1" applyBorder="1" applyAlignment="1" applyProtection="1">
      <alignment horizontal="center" vertical="center" wrapText="1"/>
    </xf>
    <xf numFmtId="164" fontId="5" fillId="0" borderId="6" xfId="1" applyNumberFormat="1" applyFont="1" applyFill="1" applyBorder="1" applyAlignment="1" applyProtection="1">
      <alignment horizontal="center" vertical="center" wrapText="1"/>
    </xf>
    <xf numFmtId="2" fontId="10" fillId="2" borderId="20" xfId="1" applyNumberFormat="1" applyFont="1" applyFill="1" applyBorder="1" applyAlignment="1" applyProtection="1">
      <alignment horizontal="center" vertical="center"/>
    </xf>
    <xf numFmtId="2" fontId="10" fillId="2" borderId="32" xfId="1" applyNumberFormat="1" applyFont="1" applyFill="1" applyBorder="1" applyAlignment="1" applyProtection="1">
      <alignment horizontal="center" vertical="center"/>
    </xf>
    <xf numFmtId="164" fontId="14" fillId="5" borderId="22" xfId="1" applyNumberFormat="1" applyFont="1" applyFill="1" applyBorder="1" applyAlignment="1" applyProtection="1">
      <alignment horizontal="center" vertical="center"/>
    </xf>
    <xf numFmtId="9" fontId="14" fillId="5" borderId="21" xfId="1" applyFont="1" applyFill="1" applyBorder="1" applyAlignment="1" applyProtection="1">
      <alignment horizontal="center" vertical="center"/>
    </xf>
    <xf numFmtId="9" fontId="14" fillId="5" borderId="32" xfId="1" applyFont="1" applyFill="1" applyBorder="1" applyAlignment="1" applyProtection="1">
      <alignment horizontal="center" vertical="center"/>
    </xf>
    <xf numFmtId="2" fontId="19" fillId="6" borderId="20" xfId="1" applyNumberFormat="1" applyFont="1" applyFill="1" applyBorder="1" applyAlignment="1" applyProtection="1">
      <alignment vertical="center"/>
    </xf>
    <xf numFmtId="2" fontId="19" fillId="6" borderId="31" xfId="1" applyNumberFormat="1" applyFont="1" applyFill="1" applyBorder="1" applyAlignment="1" applyProtection="1">
      <alignment vertical="center"/>
    </xf>
    <xf numFmtId="9" fontId="1" fillId="2" borderId="0" xfId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2" borderId="14" xfId="1" applyNumberFormat="1" applyFont="1" applyFill="1" applyBorder="1" applyAlignment="1" applyProtection="1">
      <alignment horizontal="left" vertical="center"/>
      <protection locked="0"/>
    </xf>
    <xf numFmtId="0" fontId="5" fillId="2" borderId="25" xfId="1" applyNumberFormat="1" applyFont="1" applyFill="1" applyBorder="1" applyAlignment="1" applyProtection="1">
      <alignment horizontal="left" vertical="center"/>
      <protection locked="0"/>
    </xf>
    <xf numFmtId="0" fontId="5" fillId="2" borderId="41" xfId="1" applyNumberFormat="1" applyFont="1" applyFill="1" applyBorder="1" applyAlignment="1" applyProtection="1">
      <alignment horizontal="left" vertical="center"/>
      <protection locked="0"/>
    </xf>
    <xf numFmtId="0" fontId="5" fillId="2" borderId="15" xfId="1" applyNumberFormat="1" applyFont="1" applyFill="1" applyBorder="1" applyAlignment="1" applyProtection="1">
      <alignment horizontal="left" vertical="center"/>
      <protection locked="0"/>
    </xf>
    <xf numFmtId="0" fontId="5" fillId="2" borderId="36" xfId="1" applyNumberFormat="1" applyFont="1" applyFill="1" applyBorder="1" applyAlignment="1" applyProtection="1">
      <alignment horizontal="left" vertical="center"/>
      <protection locked="0"/>
    </xf>
    <xf numFmtId="0" fontId="5" fillId="2" borderId="42" xfId="1" applyNumberFormat="1" applyFont="1" applyFill="1" applyBorder="1" applyAlignment="1" applyProtection="1">
      <alignment horizontal="left" vertical="center"/>
      <protection locked="0"/>
    </xf>
    <xf numFmtId="1" fontId="1" fillId="2" borderId="4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3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46" xfId="1" applyNumberFormat="1" applyFont="1" applyBorder="1" applyAlignment="1" applyProtection="1">
      <alignment vertical="top" wrapText="1"/>
    </xf>
    <xf numFmtId="2" fontId="8" fillId="0" borderId="50" xfId="1" applyNumberFormat="1" applyFont="1" applyBorder="1" applyAlignment="1" applyProtection="1">
      <alignment vertical="top" wrapText="1"/>
    </xf>
    <xf numFmtId="2" fontId="8" fillId="0" borderId="12" xfId="1" applyNumberFormat="1" applyFont="1" applyBorder="1" applyAlignment="1" applyProtection="1">
      <alignment vertical="top" wrapText="1"/>
    </xf>
    <xf numFmtId="2" fontId="26" fillId="6" borderId="20" xfId="1" applyNumberFormat="1" applyFont="1" applyFill="1" applyBorder="1" applyAlignment="1" applyProtection="1">
      <alignment horizontal="center" vertical="center" wrapText="1"/>
    </xf>
    <xf numFmtId="2" fontId="26" fillId="6" borderId="32" xfId="1" applyNumberFormat="1" applyFont="1" applyFill="1" applyBorder="1" applyAlignment="1" applyProtection="1">
      <alignment horizontal="center" vertical="center" wrapText="1"/>
    </xf>
    <xf numFmtId="2" fontId="5" fillId="2" borderId="35" xfId="1" applyNumberFormat="1" applyFont="1" applyFill="1" applyBorder="1" applyAlignment="1" applyProtection="1">
      <alignment horizontal="center" vertical="center"/>
    </xf>
    <xf numFmtId="2" fontId="5" fillId="2" borderId="30" xfId="1" applyNumberFormat="1" applyFont="1" applyFill="1" applyBorder="1" applyAlignment="1" applyProtection="1">
      <alignment horizontal="center" vertical="center"/>
    </xf>
    <xf numFmtId="2" fontId="5" fillId="0" borderId="19" xfId="1" applyNumberFormat="1" applyFont="1" applyBorder="1" applyAlignment="1" applyProtection="1">
      <alignment vertical="center" wrapText="1"/>
    </xf>
    <xf numFmtId="2" fontId="1" fillId="0" borderId="52" xfId="1" applyNumberFormat="1" applyFont="1" applyBorder="1" applyAlignment="1">
      <alignment vertical="center" wrapText="1"/>
    </xf>
    <xf numFmtId="9" fontId="26" fillId="6" borderId="20" xfId="1" applyFont="1" applyFill="1" applyBorder="1" applyAlignment="1" applyProtection="1">
      <alignment vertical="center"/>
    </xf>
    <xf numFmtId="9" fontId="26" fillId="6" borderId="21" xfId="1" applyFont="1" applyFill="1" applyBorder="1" applyAlignment="1" applyProtection="1">
      <alignment vertical="center"/>
    </xf>
    <xf numFmtId="9" fontId="26" fillId="6" borderId="32" xfId="1" applyFont="1" applyFill="1" applyBorder="1" applyAlignment="1" applyProtection="1">
      <alignment vertical="center"/>
    </xf>
    <xf numFmtId="2" fontId="5" fillId="0" borderId="20" xfId="1" applyNumberFormat="1" applyFont="1" applyBorder="1" applyAlignment="1" applyProtection="1">
      <alignment horizontal="left" vertical="center" wrapText="1"/>
    </xf>
    <xf numFmtId="2" fontId="5" fillId="0" borderId="31" xfId="1" applyNumberFormat="1" applyFont="1" applyBorder="1" applyAlignment="1" applyProtection="1">
      <alignment horizontal="left" vertical="center" wrapText="1"/>
    </xf>
    <xf numFmtId="2" fontId="5" fillId="0" borderId="20" xfId="1" applyNumberFormat="1" applyFont="1" applyBorder="1" applyAlignment="1" applyProtection="1">
      <alignment horizontal="center" vertical="center" wrapText="1"/>
    </xf>
    <xf numFmtId="2" fontId="5" fillId="0" borderId="32" xfId="1" applyNumberFormat="1" applyFont="1" applyBorder="1" applyAlignment="1" applyProtection="1">
      <alignment horizontal="center" vertical="center" wrapText="1"/>
    </xf>
    <xf numFmtId="2" fontId="1" fillId="0" borderId="38" xfId="1" applyNumberFormat="1" applyFont="1" applyBorder="1" applyAlignment="1" applyProtection="1">
      <alignment horizontal="left" vertical="center" wrapText="1"/>
    </xf>
    <xf numFmtId="2" fontId="1" fillId="0" borderId="62" xfId="1" applyNumberFormat="1" applyFont="1" applyBorder="1" applyAlignment="1" applyProtection="1">
      <alignment horizontal="left" vertical="center" wrapText="1"/>
    </xf>
    <xf numFmtId="2" fontId="1" fillId="0" borderId="35" xfId="1" applyNumberFormat="1" applyFont="1" applyBorder="1" applyAlignment="1" applyProtection="1">
      <alignment horizontal="left" vertical="center" wrapText="1"/>
    </xf>
    <xf numFmtId="2" fontId="1" fillId="0" borderId="61" xfId="1" applyNumberFormat="1" applyFont="1" applyBorder="1" applyAlignment="1" applyProtection="1">
      <alignment horizontal="left" vertical="center" wrapText="1"/>
    </xf>
    <xf numFmtId="2" fontId="12" fillId="2" borderId="39" xfId="1" applyNumberFormat="1" applyFont="1" applyFill="1" applyBorder="1" applyAlignment="1" applyProtection="1">
      <alignment vertical="center" wrapText="1"/>
    </xf>
    <xf numFmtId="2" fontId="12" fillId="2" borderId="40" xfId="1" applyNumberFormat="1" applyFont="1" applyFill="1" applyBorder="1" applyAlignment="1" applyProtection="1">
      <alignment vertical="center" wrapText="1"/>
    </xf>
    <xf numFmtId="0" fontId="34" fillId="0" borderId="39" xfId="0" applyFont="1" applyBorder="1" applyAlignment="1" applyProtection="1">
      <alignment vertical="top"/>
    </xf>
    <xf numFmtId="0" fontId="34" fillId="0" borderId="40" xfId="0" applyFont="1" applyBorder="1" applyAlignment="1" applyProtection="1">
      <alignment vertical="top"/>
    </xf>
    <xf numFmtId="2" fontId="1" fillId="2" borderId="59" xfId="1" applyNumberFormat="1" applyFont="1" applyFill="1" applyBorder="1" applyAlignment="1" applyProtection="1">
      <alignment horizontal="left" vertical="top" wrapText="1"/>
    </xf>
    <xf numFmtId="2" fontId="1" fillId="2" borderId="12" xfId="1" applyNumberFormat="1" applyFont="1" applyFill="1" applyBorder="1" applyAlignment="1" applyProtection="1">
      <alignment horizontal="left" vertical="top" wrapText="1"/>
    </xf>
    <xf numFmtId="164" fontId="1" fillId="0" borderId="55" xfId="1" applyNumberFormat="1" applyFont="1" applyFill="1" applyBorder="1" applyAlignment="1" applyProtection="1">
      <alignment horizontal="center" vertical="center" wrapText="1"/>
    </xf>
    <xf numFmtId="164" fontId="1" fillId="0" borderId="10" xfId="1" applyNumberFormat="1" applyFont="1" applyFill="1" applyBorder="1" applyAlignment="1" applyProtection="1">
      <alignment horizontal="center" vertical="center" wrapText="1"/>
    </xf>
    <xf numFmtId="1" fontId="1" fillId="2" borderId="56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7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54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37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58" xfId="1" applyNumberFormat="1" applyFont="1" applyFill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/>
    </xf>
    <xf numFmtId="0" fontId="31" fillId="0" borderId="0" xfId="0" applyFont="1" applyBorder="1" applyAlignment="1" applyProtection="1">
      <alignment horizontal="right" vertical="center"/>
    </xf>
    <xf numFmtId="0" fontId="31" fillId="0" borderId="49" xfId="0" applyFont="1" applyBorder="1" applyAlignment="1" applyProtection="1">
      <alignment horizontal="right" vertical="center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21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1" fontId="1" fillId="2" borderId="48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9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46" xfId="1" applyNumberFormat="1" applyFont="1" applyBorder="1" applyAlignment="1" applyProtection="1">
      <alignment horizontal="left" vertical="top" wrapText="1"/>
    </xf>
    <xf numFmtId="2" fontId="1" fillId="0" borderId="50" xfId="1" applyNumberFormat="1" applyFont="1" applyBorder="1" applyAlignment="1" applyProtection="1">
      <alignment vertical="top" wrapText="1"/>
    </xf>
    <xf numFmtId="2" fontId="1" fillId="0" borderId="12" xfId="1" applyNumberFormat="1" applyFont="1" applyBorder="1" applyAlignment="1" applyProtection="1">
      <alignment vertical="top" wrapText="1"/>
    </xf>
    <xf numFmtId="164" fontId="1" fillId="0" borderId="55" xfId="1" applyNumberFormat="1" applyFont="1" applyBorder="1" applyAlignment="1" applyProtection="1">
      <alignment horizontal="center" vertical="center" wrapText="1"/>
    </xf>
    <xf numFmtId="164" fontId="1" fillId="0" borderId="64" xfId="1" applyNumberFormat="1" applyFont="1" applyBorder="1" applyAlignment="1" applyProtection="1">
      <alignment horizontal="center" vertical="center" wrapText="1"/>
    </xf>
    <xf numFmtId="164" fontId="1" fillId="0" borderId="10" xfId="1" applyNumberFormat="1" applyFont="1" applyBorder="1" applyAlignment="1" applyProtection="1">
      <alignment horizontal="center" vertical="center" wrapText="1"/>
    </xf>
    <xf numFmtId="2" fontId="5" fillId="0" borderId="5" xfId="1" applyNumberFormat="1" applyFont="1" applyBorder="1" applyAlignment="1" applyProtection="1">
      <alignment vertical="top" wrapText="1"/>
    </xf>
    <xf numFmtId="2" fontId="5" fillId="0" borderId="18" xfId="1" applyNumberFormat="1" applyFont="1" applyBorder="1" applyAlignment="1" applyProtection="1">
      <alignment vertical="center" wrapText="1"/>
    </xf>
    <xf numFmtId="2" fontId="1" fillId="0" borderId="2" xfId="1" applyNumberFormat="1" applyFont="1" applyBorder="1" applyAlignment="1">
      <alignment vertical="center" wrapText="1"/>
    </xf>
    <xf numFmtId="2" fontId="28" fillId="0" borderId="50" xfId="1" applyNumberFormat="1" applyFont="1" applyBorder="1" applyAlignment="1" applyProtection="1">
      <alignment vertical="top" wrapText="1"/>
    </xf>
    <xf numFmtId="2" fontId="28" fillId="0" borderId="12" xfId="1" applyNumberFormat="1" applyFont="1" applyBorder="1" applyAlignment="1" applyProtection="1">
      <alignment vertical="top" wrapText="1"/>
    </xf>
    <xf numFmtId="2" fontId="1" fillId="0" borderId="18" xfId="1" applyNumberFormat="1" applyFont="1" applyBorder="1" applyAlignment="1" applyProtection="1">
      <alignment vertical="center" wrapText="1"/>
    </xf>
    <xf numFmtId="9" fontId="17" fillId="6" borderId="20" xfId="1" applyFont="1" applyFill="1" applyBorder="1" applyAlignment="1" applyProtection="1">
      <alignment vertical="center"/>
    </xf>
    <xf numFmtId="9" fontId="17" fillId="6" borderId="21" xfId="1" applyFont="1" applyFill="1" applyBorder="1" applyAlignment="1" applyProtection="1">
      <alignment vertical="center"/>
    </xf>
    <xf numFmtId="9" fontId="17" fillId="6" borderId="32" xfId="1" applyFont="1" applyFill="1" applyBorder="1" applyAlignment="1" applyProtection="1">
      <alignment vertical="center"/>
    </xf>
    <xf numFmtId="2" fontId="1" fillId="0" borderId="20" xfId="1" applyNumberFormat="1" applyFont="1" applyBorder="1" applyAlignment="1">
      <alignment horizontal="center" vertical="center" wrapText="1"/>
    </xf>
    <xf numFmtId="2" fontId="1" fillId="0" borderId="32" xfId="1" applyNumberFormat="1" applyFont="1" applyBorder="1" applyAlignment="1">
      <alignment horizontal="center" vertical="center" wrapText="1"/>
    </xf>
    <xf numFmtId="2" fontId="6" fillId="0" borderId="17" xfId="1" applyNumberFormat="1" applyFont="1" applyBorder="1" applyAlignment="1">
      <alignment vertical="center"/>
    </xf>
    <xf numFmtId="2" fontId="6" fillId="0" borderId="72" xfId="1" applyNumberFormat="1" applyFont="1" applyBorder="1" applyAlignment="1">
      <alignment vertical="center"/>
    </xf>
    <xf numFmtId="1" fontId="1" fillId="2" borderId="17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4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20" xfId="1" applyNumberFormat="1" applyFont="1" applyFill="1" applyBorder="1" applyAlignment="1" applyProtection="1">
      <alignment horizontal="center" vertical="center"/>
    </xf>
    <xf numFmtId="2" fontId="5" fillId="2" borderId="32" xfId="1" applyNumberFormat="1" applyFont="1" applyFill="1" applyBorder="1" applyAlignment="1" applyProtection="1">
      <alignment horizontal="center" vertical="center"/>
    </xf>
    <xf numFmtId="9" fontId="5" fillId="2" borderId="34" xfId="1" applyFont="1" applyFill="1" applyBorder="1" applyAlignment="1" applyProtection="1">
      <alignment horizontal="left" vertical="center"/>
    </xf>
    <xf numFmtId="9" fontId="38" fillId="3" borderId="38" xfId="1" applyFont="1" applyFill="1" applyBorder="1" applyAlignment="1" applyProtection="1">
      <alignment horizontal="left" vertical="center"/>
    </xf>
    <xf numFmtId="9" fontId="38" fillId="3" borderId="39" xfId="1" applyFont="1" applyFill="1" applyBorder="1" applyAlignment="1" applyProtection="1">
      <alignment horizontal="left" vertical="center"/>
    </xf>
    <xf numFmtId="9" fontId="38" fillId="3" borderId="40" xfId="1" applyFont="1" applyFill="1" applyBorder="1" applyAlignment="1" applyProtection="1">
      <alignment horizontal="left" vertical="center"/>
    </xf>
    <xf numFmtId="9" fontId="38" fillId="3" borderId="48" xfId="1" applyFont="1" applyFill="1" applyBorder="1" applyAlignment="1" applyProtection="1">
      <alignment horizontal="left" vertical="center"/>
    </xf>
    <xf numFmtId="9" fontId="38" fillId="3" borderId="0" xfId="1" applyFont="1" applyFill="1" applyBorder="1" applyAlignment="1" applyProtection="1">
      <alignment horizontal="left" vertical="center"/>
    </xf>
    <xf numFmtId="9" fontId="38" fillId="3" borderId="49" xfId="1" applyFont="1" applyFill="1" applyBorder="1" applyAlignment="1" applyProtection="1">
      <alignment horizontal="left" vertical="center"/>
    </xf>
    <xf numFmtId="9" fontId="38" fillId="3" borderId="35" xfId="1" applyFont="1" applyFill="1" applyBorder="1" applyAlignment="1" applyProtection="1">
      <alignment horizontal="left" vertical="center"/>
    </xf>
    <xf numFmtId="9" fontId="38" fillId="3" borderId="34" xfId="1" applyFont="1" applyFill="1" applyBorder="1" applyAlignment="1" applyProtection="1">
      <alignment horizontal="left" vertical="center"/>
    </xf>
    <xf numFmtId="9" fontId="38" fillId="3" borderId="30" xfId="1" applyFont="1" applyFill="1" applyBorder="1" applyAlignment="1" applyProtection="1">
      <alignment horizontal="left" vertical="center"/>
    </xf>
    <xf numFmtId="1" fontId="1" fillId="2" borderId="18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41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52" xfId="1" applyNumberFormat="1" applyFont="1" applyBorder="1" applyAlignment="1" applyProtection="1">
      <alignment vertical="center" wrapText="1"/>
    </xf>
    <xf numFmtId="2" fontId="6" fillId="0" borderId="18" xfId="1" applyNumberFormat="1" applyFont="1" applyBorder="1" applyAlignment="1">
      <alignment vertical="center"/>
    </xf>
    <xf numFmtId="2" fontId="6" fillId="0" borderId="2" xfId="1" applyNumberFormat="1" applyFont="1" applyBorder="1" applyAlignment="1">
      <alignment vertical="center"/>
    </xf>
    <xf numFmtId="2" fontId="6" fillId="0" borderId="18" xfId="1" applyNumberFormat="1" applyFont="1" applyBorder="1" applyAlignment="1">
      <alignment vertical="center" wrapText="1"/>
    </xf>
    <xf numFmtId="2" fontId="6" fillId="0" borderId="2" xfId="1" applyNumberFormat="1" applyFont="1" applyBorder="1" applyAlignment="1">
      <alignment vertical="center" wrapText="1"/>
    </xf>
    <xf numFmtId="1" fontId="1" fillId="2" borderId="18" xfId="1" applyNumberFormat="1" applyFont="1" applyFill="1" applyBorder="1" applyAlignment="1" applyProtection="1">
      <alignment horizontal="center" vertical="center"/>
      <protection locked="0"/>
    </xf>
    <xf numFmtId="1" fontId="1" fillId="2" borderId="41" xfId="1" applyNumberFormat="1" applyFont="1" applyFill="1" applyBorder="1" applyAlignment="1" applyProtection="1">
      <alignment horizontal="center" vertical="center"/>
      <protection locked="0"/>
    </xf>
    <xf numFmtId="2" fontId="5" fillId="0" borderId="18" xfId="1" applyNumberFormat="1" applyFont="1" applyBorder="1" applyAlignment="1">
      <alignment vertical="center" wrapText="1"/>
    </xf>
    <xf numFmtId="2" fontId="5" fillId="0" borderId="2" xfId="1" applyNumberFormat="1" applyFont="1" applyBorder="1" applyAlignment="1">
      <alignment vertical="center" wrapText="1"/>
    </xf>
    <xf numFmtId="2" fontId="5" fillId="0" borderId="19" xfId="1" applyNumberFormat="1" applyFont="1" applyBorder="1" applyAlignment="1">
      <alignment vertical="center" wrapText="1"/>
    </xf>
    <xf numFmtId="2" fontId="5" fillId="0" borderId="52" xfId="1" applyNumberFormat="1" applyFont="1" applyBorder="1" applyAlignment="1">
      <alignment vertical="center" wrapText="1"/>
    </xf>
    <xf numFmtId="1" fontId="1" fillId="2" borderId="19" xfId="1" applyNumberFormat="1" applyFont="1" applyFill="1" applyBorder="1" applyAlignment="1" applyProtection="1">
      <alignment horizontal="center" vertical="center"/>
      <protection locked="0"/>
    </xf>
    <xf numFmtId="1" fontId="1" fillId="2" borderId="42" xfId="1" applyNumberFormat="1" applyFont="1" applyFill="1" applyBorder="1" applyAlignment="1" applyProtection="1">
      <alignment horizontal="center" vertical="center"/>
      <protection locked="0"/>
    </xf>
    <xf numFmtId="2" fontId="1" fillId="0" borderId="17" xfId="1" applyNumberFormat="1" applyFont="1" applyBorder="1" applyAlignment="1">
      <alignment vertical="center"/>
    </xf>
    <xf numFmtId="2" fontId="1" fillId="0" borderId="72" xfId="1" applyNumberFormat="1" applyFont="1" applyBorder="1" applyAlignment="1">
      <alignment vertical="center"/>
    </xf>
    <xf numFmtId="1" fontId="1" fillId="2" borderId="17" xfId="1" applyNumberFormat="1" applyFont="1" applyFill="1" applyBorder="1" applyAlignment="1" applyProtection="1">
      <alignment horizontal="center" vertical="center"/>
      <protection locked="0"/>
    </xf>
    <xf numFmtId="1" fontId="1" fillId="2" borderId="44" xfId="1" applyNumberFormat="1" applyFont="1" applyFill="1" applyBorder="1" applyAlignment="1" applyProtection="1">
      <alignment horizontal="center" vertical="center"/>
      <protection locked="0"/>
    </xf>
    <xf numFmtId="2" fontId="1" fillId="0" borderId="18" xfId="1" applyNumberFormat="1" applyFont="1" applyBorder="1" applyAlignment="1">
      <alignment vertical="center" wrapText="1"/>
    </xf>
    <xf numFmtId="9" fontId="14" fillId="4" borderId="20" xfId="1" applyFont="1" applyFill="1" applyBorder="1" applyAlignment="1">
      <alignment horizontal="center" vertical="center" wrapText="1"/>
    </xf>
    <xf numFmtId="9" fontId="14" fillId="4" borderId="21" xfId="1" applyFont="1" applyFill="1" applyBorder="1" applyAlignment="1">
      <alignment horizontal="center" vertical="center" wrapText="1"/>
    </xf>
    <xf numFmtId="9" fontId="14" fillId="4" borderId="32" xfId="1" applyFont="1" applyFill="1" applyBorder="1" applyAlignment="1">
      <alignment horizontal="center" vertical="center" wrapText="1"/>
    </xf>
    <xf numFmtId="2" fontId="5" fillId="0" borderId="18" xfId="1" applyNumberFormat="1" applyFont="1" applyBorder="1" applyAlignment="1">
      <alignment vertical="center"/>
    </xf>
    <xf numFmtId="2" fontId="5" fillId="0" borderId="2" xfId="1" applyNumberFormat="1" applyFont="1" applyBorder="1" applyAlignment="1">
      <alignment vertical="center"/>
    </xf>
    <xf numFmtId="2" fontId="1" fillId="0" borderId="18" xfId="1" applyNumberFormat="1" applyFont="1" applyBorder="1" applyAlignment="1">
      <alignment vertical="center"/>
    </xf>
    <xf numFmtId="2" fontId="1" fillId="0" borderId="2" xfId="1" applyNumberFormat="1" applyFont="1" applyBorder="1" applyAlignment="1">
      <alignment vertical="center"/>
    </xf>
    <xf numFmtId="2" fontId="5" fillId="0" borderId="18" xfId="1" applyNumberFormat="1" applyFont="1" applyBorder="1" applyAlignment="1">
      <alignment horizontal="left" vertical="center" wrapText="1"/>
    </xf>
    <xf numFmtId="2" fontId="5" fillId="0" borderId="2" xfId="1" applyNumberFormat="1" applyFont="1" applyBorder="1" applyAlignment="1">
      <alignment horizontal="left" vertical="center" wrapText="1"/>
    </xf>
    <xf numFmtId="9" fontId="12" fillId="4" borderId="14" xfId="1" applyFont="1" applyFill="1" applyBorder="1" applyAlignment="1">
      <alignment horizontal="center" vertical="center"/>
    </xf>
    <xf numFmtId="9" fontId="12" fillId="4" borderId="25" xfId="1" applyFont="1" applyFill="1" applyBorder="1" applyAlignment="1">
      <alignment horizontal="center" vertical="center"/>
    </xf>
    <xf numFmtId="9" fontId="12" fillId="4" borderId="41" xfId="1" applyFont="1" applyFill="1" applyBorder="1" applyAlignment="1">
      <alignment horizontal="center" vertical="center"/>
    </xf>
    <xf numFmtId="9" fontId="13" fillId="4" borderId="22" xfId="1" applyFont="1" applyFill="1" applyBorder="1" applyAlignment="1">
      <alignment horizontal="center" vertical="center"/>
    </xf>
    <xf numFmtId="9" fontId="13" fillId="4" borderId="21" xfId="1" applyFont="1" applyFill="1" applyBorder="1" applyAlignment="1">
      <alignment horizontal="center" vertical="center"/>
    </xf>
    <xf numFmtId="9" fontId="13" fillId="4" borderId="32" xfId="1" applyFont="1" applyFill="1" applyBorder="1" applyAlignment="1">
      <alignment horizontal="center" vertical="center"/>
    </xf>
    <xf numFmtId="9" fontId="12" fillId="4" borderId="13" xfId="1" applyFont="1" applyFill="1" applyBorder="1" applyAlignment="1">
      <alignment horizontal="center" vertical="center"/>
    </xf>
    <xf numFmtId="9" fontId="12" fillId="4" borderId="24" xfId="1" applyFont="1" applyFill="1" applyBorder="1" applyAlignment="1">
      <alignment horizontal="center" vertical="center"/>
    </xf>
    <xf numFmtId="9" fontId="12" fillId="4" borderId="37" xfId="1" applyFont="1" applyFill="1" applyBorder="1" applyAlignment="1">
      <alignment horizontal="center" vertical="center"/>
    </xf>
    <xf numFmtId="9" fontId="12" fillId="4" borderId="15" xfId="1" applyFont="1" applyFill="1" applyBorder="1" applyAlignment="1">
      <alignment horizontal="center" vertical="center"/>
    </xf>
    <xf numFmtId="9" fontId="12" fillId="4" borderId="36" xfId="1" applyFont="1" applyFill="1" applyBorder="1" applyAlignment="1">
      <alignment horizontal="center" vertical="center"/>
    </xf>
    <xf numFmtId="9" fontId="12" fillId="4" borderId="42" xfId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2" fontId="5" fillId="2" borderId="0" xfId="1" applyNumberFormat="1" applyFont="1" applyFill="1" applyBorder="1" applyAlignment="1">
      <alignment horizontal="center" vertical="center"/>
    </xf>
    <xf numFmtId="2" fontId="5" fillId="2" borderId="0" xfId="1" applyNumberFormat="1" applyFont="1" applyFill="1" applyAlignment="1">
      <alignment horizontal="center" vertical="center"/>
    </xf>
    <xf numFmtId="9" fontId="5" fillId="2" borderId="34" xfId="1" applyFont="1" applyFill="1" applyBorder="1" applyAlignment="1" applyProtection="1">
      <alignment horizontal="center" vertical="center"/>
    </xf>
    <xf numFmtId="9" fontId="12" fillId="4" borderId="51" xfId="1" applyFont="1" applyFill="1" applyBorder="1" applyAlignment="1">
      <alignment horizontal="center" vertical="center"/>
    </xf>
    <xf numFmtId="9" fontId="12" fillId="4" borderId="43" xfId="1" applyFont="1" applyFill="1" applyBorder="1" applyAlignment="1">
      <alignment horizontal="center" vertical="center"/>
    </xf>
    <xf numFmtId="9" fontId="12" fillId="4" borderId="44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4">
    <dxf>
      <numFmt numFmtId="165" formatCode=";;;"/>
    </dxf>
    <dxf>
      <font>
        <b val="0"/>
        <i val="0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156421</xdr:colOff>
      <xdr:row>92</xdr:row>
      <xdr:rowOff>175042</xdr:rowOff>
    </xdr:from>
    <xdr:to>
      <xdr:col>0</xdr:col>
      <xdr:colOff>2593918</xdr:colOff>
      <xdr:row>95</xdr:row>
      <xdr:rowOff>155576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421" y="23454142"/>
          <a:ext cx="2437497" cy="1123534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67</xdr:row>
      <xdr:rowOff>182134</xdr:rowOff>
    </xdr:from>
    <xdr:to>
      <xdr:col>0</xdr:col>
      <xdr:colOff>2595563</xdr:colOff>
      <xdr:row>70</xdr:row>
      <xdr:rowOff>170563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4241034"/>
          <a:ext cx="2500314" cy="107427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118</xdr:row>
      <xdr:rowOff>152400</xdr:rowOff>
    </xdr:from>
    <xdr:to>
      <xdr:col>0</xdr:col>
      <xdr:colOff>2524126</xdr:colOff>
      <xdr:row>121</xdr:row>
      <xdr:rowOff>115119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3470850"/>
          <a:ext cx="2419350" cy="1105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221"/>
  <sheetViews>
    <sheetView tabSelected="1" view="pageBreakPreview" topLeftCell="A175" zoomScale="80" zoomScaleNormal="80" zoomScaleSheetLayoutView="80" zoomScalePageLayoutView="77" workbookViewId="0">
      <selection activeCell="B16" sqref="B16:F16"/>
    </sheetView>
  </sheetViews>
  <sheetFormatPr defaultColWidth="8.88671875" defaultRowHeight="15"/>
  <cols>
    <col min="1" max="1" width="31.21875" style="29" customWidth="1"/>
    <col min="2" max="2" width="26.88671875" style="29" customWidth="1"/>
    <col min="3" max="3" width="8.44140625" style="20" customWidth="1"/>
    <col min="4" max="5" width="8.77734375" style="29" customWidth="1"/>
    <col min="6" max="6" width="14.44140625" style="19" customWidth="1"/>
    <col min="7" max="16384" width="8.88671875" style="117"/>
  </cols>
  <sheetData>
    <row r="1" spans="1:6" s="116" customFormat="1" ht="25.5" customHeight="1">
      <c r="A1" s="242" t="s">
        <v>197</v>
      </c>
      <c r="B1" s="243"/>
      <c r="C1" s="243"/>
      <c r="D1" s="243"/>
      <c r="E1" s="243"/>
      <c r="F1" s="243"/>
    </row>
    <row r="2" spans="1:6" ht="3.75" customHeight="1" thickBot="1">
      <c r="A2" s="35"/>
      <c r="B2" s="57"/>
      <c r="C2" s="58"/>
      <c r="D2" s="247"/>
      <c r="E2" s="247"/>
      <c r="F2" s="247"/>
    </row>
    <row r="3" spans="1:6" ht="15.75">
      <c r="A3" s="170" t="s">
        <v>44</v>
      </c>
      <c r="B3" s="254" t="s">
        <v>89</v>
      </c>
      <c r="C3" s="255"/>
      <c r="D3" s="248" t="s">
        <v>49</v>
      </c>
      <c r="E3" s="248"/>
      <c r="F3" s="249"/>
    </row>
    <row r="4" spans="1:6" ht="15.75">
      <c r="A4" s="171" t="s">
        <v>45</v>
      </c>
      <c r="B4" s="256" t="s">
        <v>178</v>
      </c>
      <c r="C4" s="257"/>
      <c r="D4" s="250" t="s">
        <v>50</v>
      </c>
      <c r="E4" s="250"/>
      <c r="F4" s="251"/>
    </row>
    <row r="5" spans="1:6" ht="15.75">
      <c r="A5" s="172" t="s">
        <v>46</v>
      </c>
      <c r="B5" s="256" t="s">
        <v>198</v>
      </c>
      <c r="C5" s="257"/>
      <c r="D5" s="250" t="s">
        <v>51</v>
      </c>
      <c r="E5" s="250"/>
      <c r="F5" s="251"/>
    </row>
    <row r="6" spans="1:6" ht="15.75">
      <c r="A6" s="171" t="s">
        <v>47</v>
      </c>
      <c r="B6" s="256"/>
      <c r="C6" s="257"/>
      <c r="D6" s="250" t="s">
        <v>52</v>
      </c>
      <c r="E6" s="250"/>
      <c r="F6" s="251"/>
    </row>
    <row r="7" spans="1:6" ht="18.75" thickBot="1">
      <c r="A7" s="173" t="s">
        <v>48</v>
      </c>
      <c r="B7" s="258"/>
      <c r="C7" s="259"/>
      <c r="D7" s="252" t="s">
        <v>48</v>
      </c>
      <c r="E7" s="252"/>
      <c r="F7" s="253"/>
    </row>
    <row r="8" spans="1:6" ht="6" customHeight="1" thickBot="1">
      <c r="A8" s="67"/>
      <c r="B8" s="68"/>
      <c r="C8" s="69"/>
      <c r="D8" s="70"/>
      <c r="E8" s="70"/>
      <c r="F8" s="70"/>
    </row>
    <row r="9" spans="1:6" ht="18">
      <c r="A9" s="66" t="s">
        <v>42</v>
      </c>
      <c r="B9" s="64"/>
      <c r="C9" s="65"/>
      <c r="D9" s="75"/>
      <c r="E9" s="75"/>
      <c r="F9" s="76"/>
    </row>
    <row r="10" spans="1:6" ht="15.75">
      <c r="A10" s="244" t="s">
        <v>63</v>
      </c>
      <c r="B10" s="245"/>
      <c r="C10" s="245"/>
      <c r="D10" s="245"/>
      <c r="E10" s="245"/>
      <c r="F10" s="246"/>
    </row>
    <row r="11" spans="1:6" ht="15.6" customHeight="1">
      <c r="A11" s="260" t="s">
        <v>184</v>
      </c>
      <c r="B11" s="261"/>
      <c r="C11" s="261"/>
      <c r="D11" s="261"/>
      <c r="E11" s="261"/>
      <c r="F11" s="262"/>
    </row>
    <row r="12" spans="1:6" ht="15.75">
      <c r="A12" s="244" t="s">
        <v>58</v>
      </c>
      <c r="B12" s="245"/>
      <c r="C12" s="245"/>
      <c r="D12" s="245"/>
      <c r="E12" s="245"/>
      <c r="F12" s="246"/>
    </row>
    <row r="13" spans="1:6" ht="16.5" thickBot="1">
      <c r="A13" s="263"/>
      <c r="B13" s="264"/>
      <c r="C13" s="264"/>
      <c r="D13" s="264"/>
      <c r="E13" s="264"/>
      <c r="F13" s="265"/>
    </row>
    <row r="14" spans="1:6" ht="6" customHeight="1" thickBot="1">
      <c r="A14" s="35"/>
      <c r="B14" s="57"/>
      <c r="C14" s="58"/>
      <c r="D14" s="58"/>
      <c r="E14" s="58"/>
      <c r="F14" s="58"/>
    </row>
    <row r="15" spans="1:6" s="118" customFormat="1" ht="21" customHeight="1" thickBot="1">
      <c r="A15" s="236" t="s">
        <v>28</v>
      </c>
      <c r="B15" s="237" t="s">
        <v>27</v>
      </c>
      <c r="C15" s="237"/>
      <c r="D15" s="237"/>
      <c r="E15" s="237"/>
      <c r="F15" s="238"/>
    </row>
    <row r="16" spans="1:6" s="118" customFormat="1" ht="18">
      <c r="A16" s="56" t="s">
        <v>55</v>
      </c>
      <c r="B16" s="231"/>
      <c r="C16" s="232"/>
      <c r="D16" s="232"/>
      <c r="E16" s="232"/>
      <c r="F16" s="233"/>
    </row>
    <row r="17" spans="1:6" s="118" customFormat="1" ht="18">
      <c r="A17" s="36" t="s">
        <v>60</v>
      </c>
      <c r="B17" s="234"/>
      <c r="C17" s="234"/>
      <c r="D17" s="234"/>
      <c r="E17" s="234"/>
      <c r="F17" s="235"/>
    </row>
    <row r="18" spans="1:6" s="118" customFormat="1" ht="18">
      <c r="A18" s="36" t="s">
        <v>61</v>
      </c>
      <c r="B18" s="234"/>
      <c r="C18" s="234"/>
      <c r="D18" s="234"/>
      <c r="E18" s="234"/>
      <c r="F18" s="235"/>
    </row>
    <row r="19" spans="1:6" s="118" customFormat="1" ht="18">
      <c r="A19" s="169" t="s">
        <v>196</v>
      </c>
      <c r="B19" s="266"/>
      <c r="C19" s="213"/>
      <c r="D19" s="213"/>
      <c r="E19" s="213"/>
      <c r="F19" s="214"/>
    </row>
    <row r="20" spans="1:6" s="118" customFormat="1" ht="18">
      <c r="A20" s="239" t="s">
        <v>62</v>
      </c>
      <c r="B20" s="234"/>
      <c r="C20" s="234"/>
      <c r="D20" s="234"/>
      <c r="E20" s="234"/>
      <c r="F20" s="235"/>
    </row>
    <row r="21" spans="1:6" s="118" customFormat="1" ht="18">
      <c r="A21" s="240"/>
      <c r="B21" s="234"/>
      <c r="C21" s="234"/>
      <c r="D21" s="234"/>
      <c r="E21" s="234"/>
      <c r="F21" s="235"/>
    </row>
    <row r="22" spans="1:6" s="118" customFormat="1" ht="18">
      <c r="A22" s="241"/>
      <c r="B22" s="234"/>
      <c r="C22" s="234"/>
      <c r="D22" s="234"/>
      <c r="E22" s="234"/>
      <c r="F22" s="235"/>
    </row>
    <row r="23" spans="1:6" s="118" customFormat="1" ht="18.75" thickBot="1">
      <c r="A23" s="94" t="s">
        <v>43</v>
      </c>
      <c r="B23" s="277"/>
      <c r="C23" s="227"/>
      <c r="D23" s="227"/>
      <c r="E23" s="227"/>
      <c r="F23" s="228"/>
    </row>
    <row r="24" spans="1:6" ht="6" customHeight="1" thickBot="1">
      <c r="A24" s="276"/>
      <c r="B24" s="276"/>
      <c r="C24" s="276"/>
      <c r="D24" s="276"/>
      <c r="E24" s="276"/>
      <c r="F24" s="276"/>
    </row>
    <row r="25" spans="1:6" s="118" customFormat="1" ht="30" customHeight="1" thickBot="1">
      <c r="A25" s="348" t="s">
        <v>93</v>
      </c>
      <c r="B25" s="349"/>
      <c r="C25" s="350"/>
      <c r="D25" s="351"/>
      <c r="E25" s="351"/>
      <c r="F25" s="352"/>
    </row>
    <row r="26" spans="1:6" ht="6" customHeight="1">
      <c r="A26" s="276"/>
      <c r="B26" s="276"/>
      <c r="C26" s="276"/>
      <c r="D26" s="276"/>
      <c r="E26" s="276"/>
      <c r="F26" s="276"/>
    </row>
    <row r="27" spans="1:6" ht="15.75" customHeight="1">
      <c r="A27" s="302" t="s">
        <v>56</v>
      </c>
      <c r="B27" s="303"/>
      <c r="C27" s="303"/>
      <c r="D27" s="303"/>
      <c r="E27" s="303"/>
      <c r="F27" s="303"/>
    </row>
    <row r="28" spans="1:6" ht="6" customHeight="1" thickBot="1">
      <c r="A28" s="37"/>
      <c r="B28" s="38"/>
      <c r="C28" s="16"/>
      <c r="D28" s="27"/>
      <c r="E28" s="27"/>
    </row>
    <row r="29" spans="1:6" ht="16.5" thickBot="1">
      <c r="A29" s="236" t="s">
        <v>64</v>
      </c>
      <c r="B29" s="237"/>
      <c r="C29" s="237"/>
      <c r="D29" s="237"/>
      <c r="E29" s="237"/>
      <c r="F29" s="238"/>
    </row>
    <row r="30" spans="1:6">
      <c r="A30" s="77" t="s">
        <v>65</v>
      </c>
      <c r="B30" s="211"/>
      <c r="C30" s="211"/>
      <c r="D30" s="211"/>
      <c r="E30" s="211"/>
      <c r="F30" s="212"/>
    </row>
    <row r="31" spans="1:6">
      <c r="A31" s="36" t="s">
        <v>67</v>
      </c>
      <c r="B31" s="213"/>
      <c r="C31" s="213"/>
      <c r="D31" s="213"/>
      <c r="E31" s="213"/>
      <c r="F31" s="214"/>
    </row>
    <row r="32" spans="1:6">
      <c r="A32" s="36" t="s">
        <v>68</v>
      </c>
      <c r="B32" s="229"/>
      <c r="C32" s="229"/>
      <c r="D32" s="229"/>
      <c r="E32" s="229"/>
      <c r="F32" s="230"/>
    </row>
    <row r="33" spans="1:6">
      <c r="A33" s="36" t="s">
        <v>69</v>
      </c>
      <c r="B33" s="229"/>
      <c r="C33" s="229"/>
      <c r="D33" s="229"/>
      <c r="E33" s="229"/>
      <c r="F33" s="230"/>
    </row>
    <row r="34" spans="1:6" ht="15.75" thickBot="1">
      <c r="A34" s="39" t="s">
        <v>70</v>
      </c>
      <c r="B34" s="226"/>
      <c r="C34" s="227"/>
      <c r="D34" s="227"/>
      <c r="E34" s="227"/>
      <c r="F34" s="228"/>
    </row>
    <row r="35" spans="1:6" ht="6" customHeight="1" thickBot="1">
      <c r="A35" s="224"/>
      <c r="B35" s="225"/>
      <c r="C35" s="225"/>
      <c r="D35" s="225"/>
      <c r="E35" s="225"/>
      <c r="F35" s="225"/>
    </row>
    <row r="36" spans="1:6" ht="16.5" thickBot="1">
      <c r="A36" s="236" t="s">
        <v>39</v>
      </c>
      <c r="B36" s="237"/>
      <c r="C36" s="237"/>
      <c r="D36" s="237"/>
      <c r="E36" s="237"/>
      <c r="F36" s="238"/>
    </row>
    <row r="37" spans="1:6" ht="15.75">
      <c r="A37" s="40" t="s">
        <v>40</v>
      </c>
      <c r="B37" s="306"/>
      <c r="C37" s="307"/>
      <c r="D37" s="307"/>
      <c r="E37" s="307"/>
      <c r="F37" s="308"/>
    </row>
    <row r="38" spans="1:6" ht="16.5" thickBot="1">
      <c r="A38" s="39" t="s">
        <v>59</v>
      </c>
      <c r="B38" s="309"/>
      <c r="C38" s="310"/>
      <c r="D38" s="310"/>
      <c r="E38" s="310"/>
      <c r="F38" s="311"/>
    </row>
    <row r="39" spans="1:6" ht="6" customHeight="1" thickBot="1">
      <c r="A39" s="281"/>
      <c r="B39" s="281"/>
      <c r="C39" s="281"/>
      <c r="D39" s="281"/>
      <c r="E39" s="281"/>
      <c r="F39" s="281"/>
    </row>
    <row r="40" spans="1:6" s="118" customFormat="1" ht="18.75" thickBot="1">
      <c r="A40" s="300" t="s">
        <v>41</v>
      </c>
      <c r="B40" s="301"/>
      <c r="C40" s="297" t="str">
        <f>IF(SUM(F62,F86,F111,F136,F152,F162,F173,F193,F220)&gt;0, SUM(F62,F86,F111,F136,F152,F162,F173,F193,F220), "")</f>
        <v/>
      </c>
      <c r="D40" s="298"/>
      <c r="E40" s="298"/>
      <c r="F40" s="299"/>
    </row>
    <row r="41" spans="1:6" ht="6" customHeight="1" thickBot="1">
      <c r="A41" s="282"/>
      <c r="B41" s="282"/>
      <c r="C41" s="282"/>
      <c r="D41" s="282"/>
      <c r="E41" s="282"/>
      <c r="F41" s="282"/>
    </row>
    <row r="42" spans="1:6" ht="16.5" thickBot="1">
      <c r="A42" s="218" t="s">
        <v>20</v>
      </c>
      <c r="B42" s="219"/>
      <c r="C42" s="219"/>
      <c r="D42" s="219"/>
      <c r="E42" s="219"/>
      <c r="F42" s="220"/>
    </row>
    <row r="43" spans="1:6">
      <c r="A43" s="71" t="s">
        <v>25</v>
      </c>
      <c r="B43" s="215"/>
      <c r="C43" s="216"/>
      <c r="D43" s="216"/>
      <c r="E43" s="216"/>
      <c r="F43" s="217"/>
    </row>
    <row r="44" spans="1:6">
      <c r="A44" s="72" t="s">
        <v>21</v>
      </c>
      <c r="B44" s="202"/>
      <c r="C44" s="203"/>
      <c r="D44" s="203"/>
      <c r="E44" s="203"/>
      <c r="F44" s="204"/>
    </row>
    <row r="45" spans="1:6">
      <c r="A45" s="73" t="s">
        <v>22</v>
      </c>
      <c r="B45" s="202"/>
      <c r="C45" s="203"/>
      <c r="D45" s="203"/>
      <c r="E45" s="203"/>
      <c r="F45" s="204"/>
    </row>
    <row r="46" spans="1:6">
      <c r="A46" s="73" t="s">
        <v>23</v>
      </c>
      <c r="B46" s="202"/>
      <c r="C46" s="203"/>
      <c r="D46" s="203"/>
      <c r="E46" s="203"/>
      <c r="F46" s="204"/>
    </row>
    <row r="47" spans="1:6" ht="15.75" thickBot="1">
      <c r="A47" s="74" t="s">
        <v>24</v>
      </c>
      <c r="B47" s="205"/>
      <c r="C47" s="206"/>
      <c r="D47" s="206"/>
      <c r="E47" s="206"/>
      <c r="F47" s="207"/>
    </row>
    <row r="48" spans="1:6" ht="6" customHeight="1" thickBot="1">
      <c r="A48" s="37"/>
      <c r="B48" s="41"/>
      <c r="C48" s="17"/>
      <c r="D48" s="17"/>
      <c r="E48" s="17"/>
      <c r="F48" s="17"/>
    </row>
    <row r="49" spans="1:6" ht="15.75">
      <c r="A49" s="42" t="s">
        <v>53</v>
      </c>
      <c r="B49" s="43"/>
      <c r="C49" s="18"/>
      <c r="D49" s="18"/>
      <c r="E49" s="18"/>
      <c r="F49" s="28"/>
    </row>
    <row r="50" spans="1:6">
      <c r="A50" s="208" t="s">
        <v>183</v>
      </c>
      <c r="B50" s="209"/>
      <c r="C50" s="209"/>
      <c r="D50" s="209"/>
      <c r="E50" s="209"/>
      <c r="F50" s="210"/>
    </row>
    <row r="51" spans="1:6">
      <c r="A51" s="208" t="s">
        <v>66</v>
      </c>
      <c r="B51" s="209"/>
      <c r="C51" s="209"/>
      <c r="D51" s="209"/>
      <c r="E51" s="209"/>
      <c r="F51" s="210"/>
    </row>
    <row r="52" spans="1:6">
      <c r="A52" s="208" t="s">
        <v>182</v>
      </c>
      <c r="B52" s="209"/>
      <c r="C52" s="209"/>
      <c r="D52" s="209"/>
      <c r="E52" s="209"/>
      <c r="F52" s="210"/>
    </row>
    <row r="53" spans="1:6" ht="30" customHeight="1">
      <c r="A53" s="221" t="s">
        <v>181</v>
      </c>
      <c r="B53" s="222"/>
      <c r="C53" s="222"/>
      <c r="D53" s="222"/>
      <c r="E53" s="222"/>
      <c r="F53" s="223"/>
    </row>
    <row r="54" spans="1:6">
      <c r="A54" s="208" t="s">
        <v>54</v>
      </c>
      <c r="B54" s="209"/>
      <c r="C54" s="209"/>
      <c r="D54" s="209"/>
      <c r="E54" s="209"/>
      <c r="F54" s="210"/>
    </row>
    <row r="55" spans="1:6" ht="30" customHeight="1">
      <c r="A55" s="221" t="s">
        <v>180</v>
      </c>
      <c r="B55" s="222"/>
      <c r="C55" s="222"/>
      <c r="D55" s="222"/>
      <c r="E55" s="222"/>
      <c r="F55" s="223"/>
    </row>
    <row r="56" spans="1:6" ht="30" customHeight="1" thickBot="1">
      <c r="A56" s="284" t="s">
        <v>179</v>
      </c>
      <c r="B56" s="285"/>
      <c r="C56" s="285"/>
      <c r="D56" s="285"/>
      <c r="E56" s="285"/>
      <c r="F56" s="286"/>
    </row>
    <row r="57" spans="1:6" s="119" customFormat="1" ht="16.5" thickBot="1">
      <c r="A57" s="283" t="s">
        <v>57</v>
      </c>
      <c r="B57" s="283"/>
      <c r="C57" s="283"/>
      <c r="D57" s="283"/>
      <c r="E57" s="283"/>
      <c r="F57" s="283"/>
    </row>
    <row r="58" spans="1:6" s="120" customFormat="1" ht="18.75" thickBot="1">
      <c r="A58" s="323" t="s">
        <v>87</v>
      </c>
      <c r="B58" s="324"/>
      <c r="C58" s="324"/>
      <c r="D58" s="324"/>
      <c r="E58" s="324"/>
      <c r="F58" s="325"/>
    </row>
    <row r="59" spans="1:6" s="121" customFormat="1" ht="16.5" thickBot="1">
      <c r="A59" s="326" t="s">
        <v>0</v>
      </c>
      <c r="B59" s="327"/>
      <c r="C59" s="2" t="s">
        <v>2</v>
      </c>
      <c r="D59" s="328" t="s">
        <v>29</v>
      </c>
      <c r="E59" s="329"/>
      <c r="F59" s="3" t="s">
        <v>5</v>
      </c>
    </row>
    <row r="60" spans="1:6" s="121" customFormat="1" ht="15.75">
      <c r="A60" s="330" t="s">
        <v>78</v>
      </c>
      <c r="B60" s="331"/>
      <c r="C60" s="287">
        <v>30</v>
      </c>
      <c r="D60" s="289"/>
      <c r="E60" s="290"/>
      <c r="F60" s="293" t="str">
        <f>IF(D60&gt;0,D60*C60,"")</f>
        <v/>
      </c>
    </row>
    <row r="61" spans="1:6" s="121" customFormat="1" ht="41.25" customHeight="1" thickBot="1">
      <c r="A61" s="332"/>
      <c r="B61" s="333"/>
      <c r="C61" s="288"/>
      <c r="D61" s="291"/>
      <c r="E61" s="292"/>
      <c r="F61" s="294"/>
    </row>
    <row r="62" spans="1:6" s="121" customFormat="1" ht="16.5" thickBot="1">
      <c r="A62" s="27"/>
      <c r="B62" s="27"/>
      <c r="C62" s="19"/>
      <c r="D62" s="295" t="s">
        <v>9</v>
      </c>
      <c r="E62" s="296"/>
      <c r="F62" s="15" t="str">
        <f>IF(SUM(F60)&gt;0, SUM(F60), "")</f>
        <v/>
      </c>
    </row>
    <row r="63" spans="1:6" ht="7.5" customHeight="1" thickBot="1">
      <c r="A63" s="27"/>
      <c r="B63" s="27"/>
      <c r="C63" s="19"/>
      <c r="D63" s="27"/>
      <c r="E63" s="27"/>
    </row>
    <row r="64" spans="1:6" s="115" customFormat="1" ht="37.15" customHeight="1" thickBot="1">
      <c r="A64" s="267" t="s">
        <v>187</v>
      </c>
      <c r="B64" s="268"/>
      <c r="C64" s="268"/>
      <c r="D64" s="317" t="s">
        <v>38</v>
      </c>
      <c r="E64" s="318"/>
      <c r="F64" s="174"/>
    </row>
    <row r="65" spans="1:6" s="122" customFormat="1" ht="16.5" thickBot="1">
      <c r="A65" s="44" t="s">
        <v>0</v>
      </c>
      <c r="B65" s="45" t="s">
        <v>1</v>
      </c>
      <c r="C65" s="2" t="s">
        <v>2</v>
      </c>
      <c r="D65" s="4" t="s">
        <v>3</v>
      </c>
      <c r="E65" s="5" t="s">
        <v>4</v>
      </c>
      <c r="F65" s="3" t="s">
        <v>5</v>
      </c>
    </row>
    <row r="66" spans="1:6" s="119" customFormat="1" ht="29.25" customHeight="1">
      <c r="A66" s="46" t="s">
        <v>6</v>
      </c>
      <c r="B66" s="47" t="s">
        <v>103</v>
      </c>
      <c r="C66" s="21">
        <v>10</v>
      </c>
      <c r="D66" s="59"/>
      <c r="E66" s="60"/>
      <c r="F66" s="7" t="str">
        <f>IF((D66+E66)&gt;=1,((D66+E66)*C66),"")</f>
        <v/>
      </c>
    </row>
    <row r="67" spans="1:6" s="119" customFormat="1" ht="29.25" customHeight="1">
      <c r="A67" s="278" t="s">
        <v>88</v>
      </c>
      <c r="B67" s="49" t="s">
        <v>7</v>
      </c>
      <c r="C67" s="6">
        <v>10</v>
      </c>
      <c r="D67" s="61"/>
      <c r="E67" s="62"/>
      <c r="F67" s="7" t="str">
        <f t="shared" ref="F67:F77" si="0">IF((D67+E67)&gt;=1,((D67+E67)*C67),"")</f>
        <v/>
      </c>
    </row>
    <row r="68" spans="1:6" s="119" customFormat="1" ht="29.25" customHeight="1">
      <c r="A68" s="278"/>
      <c r="B68" s="49" t="s">
        <v>34</v>
      </c>
      <c r="C68" s="6">
        <v>10</v>
      </c>
      <c r="D68" s="61"/>
      <c r="E68" s="62"/>
      <c r="F68" s="7" t="str">
        <f t="shared" si="0"/>
        <v/>
      </c>
    </row>
    <row r="69" spans="1:6" s="119" customFormat="1" ht="29.25" customHeight="1">
      <c r="A69" s="279"/>
      <c r="B69" s="49" t="s">
        <v>35</v>
      </c>
      <c r="C69" s="6">
        <v>10</v>
      </c>
      <c r="D69" s="61"/>
      <c r="E69" s="62"/>
      <c r="F69" s="7" t="str">
        <f t="shared" si="0"/>
        <v/>
      </c>
    </row>
    <row r="70" spans="1:6" s="119" customFormat="1" ht="29.25" customHeight="1">
      <c r="A70" s="279"/>
      <c r="B70" s="49" t="s">
        <v>36</v>
      </c>
      <c r="C70" s="6">
        <v>10</v>
      </c>
      <c r="D70" s="61"/>
      <c r="E70" s="62"/>
      <c r="F70" s="7" t="str">
        <f t="shared" si="0"/>
        <v/>
      </c>
    </row>
    <row r="71" spans="1:6" s="119" customFormat="1" ht="29.25" customHeight="1">
      <c r="A71" s="280"/>
      <c r="B71" s="49" t="s">
        <v>37</v>
      </c>
      <c r="C71" s="6">
        <v>10</v>
      </c>
      <c r="D71" s="61"/>
      <c r="E71" s="62"/>
      <c r="F71" s="7" t="str">
        <f t="shared" si="0"/>
        <v/>
      </c>
    </row>
    <row r="72" spans="1:6" s="119" customFormat="1" ht="29.25" customHeight="1">
      <c r="A72" s="355" t="s">
        <v>96</v>
      </c>
      <c r="B72" s="50" t="s">
        <v>72</v>
      </c>
      <c r="C72" s="6">
        <v>5</v>
      </c>
      <c r="D72" s="61"/>
      <c r="E72" s="62"/>
      <c r="F72" s="7" t="str">
        <f t="shared" si="0"/>
        <v/>
      </c>
    </row>
    <row r="73" spans="1:6" s="119" customFormat="1" ht="29.25" customHeight="1">
      <c r="A73" s="356"/>
      <c r="B73" s="50" t="s">
        <v>73</v>
      </c>
      <c r="C73" s="6">
        <v>5</v>
      </c>
      <c r="D73" s="61"/>
      <c r="E73" s="62"/>
      <c r="F73" s="7" t="str">
        <f t="shared" si="0"/>
        <v/>
      </c>
    </row>
    <row r="74" spans="1:6" s="119" customFormat="1" ht="29.25" customHeight="1">
      <c r="A74" s="356"/>
      <c r="B74" s="50" t="s">
        <v>74</v>
      </c>
      <c r="C74" s="6">
        <v>2</v>
      </c>
      <c r="D74" s="61"/>
      <c r="E74" s="62"/>
      <c r="F74" s="7" t="str">
        <f t="shared" si="0"/>
        <v/>
      </c>
    </row>
    <row r="75" spans="1:6" s="119" customFormat="1" ht="29.25" customHeight="1">
      <c r="A75" s="356"/>
      <c r="B75" s="50" t="s">
        <v>75</v>
      </c>
      <c r="C75" s="6">
        <v>2</v>
      </c>
      <c r="D75" s="61"/>
      <c r="E75" s="62"/>
      <c r="F75" s="7" t="str">
        <f t="shared" si="0"/>
        <v/>
      </c>
    </row>
    <row r="76" spans="1:6" s="119" customFormat="1" ht="29.25" customHeight="1">
      <c r="A76" s="356"/>
      <c r="B76" s="50" t="s">
        <v>76</v>
      </c>
      <c r="C76" s="6">
        <v>2</v>
      </c>
      <c r="D76" s="61"/>
      <c r="E76" s="62"/>
      <c r="F76" s="7" t="str">
        <f t="shared" si="0"/>
        <v/>
      </c>
    </row>
    <row r="77" spans="1:6" s="119" customFormat="1" ht="29.25" customHeight="1">
      <c r="A77" s="357"/>
      <c r="B77" s="50" t="s">
        <v>77</v>
      </c>
      <c r="C77" s="6">
        <v>2</v>
      </c>
      <c r="D77" s="61"/>
      <c r="E77" s="62"/>
      <c r="F77" s="7" t="str">
        <f t="shared" si="0"/>
        <v/>
      </c>
    </row>
    <row r="78" spans="1:6" s="119" customFormat="1" ht="34.5" customHeight="1">
      <c r="A78" s="92" t="s">
        <v>90</v>
      </c>
      <c r="B78" s="97" t="s">
        <v>99</v>
      </c>
      <c r="C78" s="358">
        <v>10</v>
      </c>
      <c r="D78" s="342"/>
      <c r="E78" s="343"/>
      <c r="F78" s="197" t="str">
        <f>IF(D78&gt;0,D78*C78, IF(D103&gt;0, "Already ordered in Maths section. Please note that each pack contains 25 Reading and 25 Maths answer sheets.", ""))</f>
        <v/>
      </c>
    </row>
    <row r="79" spans="1:6" s="119" customFormat="1" ht="14.25" customHeight="1">
      <c r="A79" s="364" t="s">
        <v>94</v>
      </c>
      <c r="B79" s="102"/>
      <c r="C79" s="359"/>
      <c r="D79" s="353"/>
      <c r="E79" s="354"/>
      <c r="F79" s="198"/>
    </row>
    <row r="80" spans="1:6" s="119" customFormat="1" ht="70.5" customHeight="1">
      <c r="A80" s="365"/>
      <c r="B80" s="98" t="s">
        <v>100</v>
      </c>
      <c r="C80" s="360"/>
      <c r="D80" s="344"/>
      <c r="E80" s="345"/>
      <c r="F80" s="199"/>
    </row>
    <row r="81" spans="1:6" s="119" customFormat="1" ht="30" customHeight="1">
      <c r="A81" s="361" t="s">
        <v>107</v>
      </c>
      <c r="B81" s="49" t="s">
        <v>71</v>
      </c>
      <c r="C81" s="6">
        <v>10</v>
      </c>
      <c r="D81" s="178"/>
      <c r="E81" s="179"/>
      <c r="F81" s="7" t="str">
        <f>IF(D81&gt;=1,D81*C81,"")</f>
        <v/>
      </c>
    </row>
    <row r="82" spans="1:6" s="119" customFormat="1" ht="30" customHeight="1">
      <c r="A82" s="361"/>
      <c r="B82" s="49" t="s">
        <v>7</v>
      </c>
      <c r="C82" s="6">
        <v>10</v>
      </c>
      <c r="D82" s="178"/>
      <c r="E82" s="179"/>
      <c r="F82" s="7" t="str">
        <f t="shared" ref="F82:F85" si="1">IF(D82&gt;=1,D82*C82,"")</f>
        <v/>
      </c>
    </row>
    <row r="83" spans="1:6" s="119" customFormat="1" ht="30" customHeight="1">
      <c r="A83" s="361"/>
      <c r="B83" s="49" t="s">
        <v>8</v>
      </c>
      <c r="C83" s="6">
        <v>15</v>
      </c>
      <c r="D83" s="178"/>
      <c r="E83" s="179"/>
      <c r="F83" s="7" t="str">
        <f t="shared" si="1"/>
        <v/>
      </c>
    </row>
    <row r="84" spans="1:6" s="119" customFormat="1" ht="30" customHeight="1">
      <c r="A84" s="366" t="s">
        <v>91</v>
      </c>
      <c r="B84" s="363"/>
      <c r="C84" s="6">
        <v>10</v>
      </c>
      <c r="D84" s="178"/>
      <c r="E84" s="179"/>
      <c r="F84" s="7" t="str">
        <f t="shared" si="1"/>
        <v/>
      </c>
    </row>
    <row r="85" spans="1:6" s="119" customFormat="1" ht="30" customHeight="1" thickBot="1">
      <c r="A85" s="321" t="s">
        <v>194</v>
      </c>
      <c r="B85" s="322"/>
      <c r="C85" s="22">
        <v>45</v>
      </c>
      <c r="D85" s="312"/>
      <c r="E85" s="313"/>
      <c r="F85" s="30" t="str">
        <f t="shared" si="1"/>
        <v/>
      </c>
    </row>
    <row r="86" spans="1:6" s="123" customFormat="1" ht="39.75" customHeight="1" thickBot="1">
      <c r="A86" s="334" t="s">
        <v>104</v>
      </c>
      <c r="B86" s="334"/>
      <c r="C86" s="335"/>
      <c r="D86" s="319" t="s">
        <v>9</v>
      </c>
      <c r="E86" s="320"/>
      <c r="F86" s="10" t="str">
        <f>IF(SUM(F66:F85)&gt;0, SUM(F66:F85), "")</f>
        <v/>
      </c>
    </row>
    <row r="87" spans="1:6" s="119" customFormat="1" ht="15.6" customHeight="1">
      <c r="A87" s="304" t="str">
        <f>CONCATENATE(B17, " ", B18)</f>
        <v xml:space="preserve"> </v>
      </c>
      <c r="B87" s="304"/>
      <c r="C87" s="304"/>
      <c r="D87" s="304"/>
      <c r="E87" s="304"/>
      <c r="F87" s="304"/>
    </row>
    <row r="88" spans="1:6" s="119" customFormat="1" ht="4.9000000000000004" customHeight="1" thickBot="1">
      <c r="A88" s="168"/>
      <c r="B88" s="168"/>
      <c r="C88" s="168"/>
      <c r="D88" s="168"/>
      <c r="E88" s="168"/>
      <c r="F88" s="168"/>
    </row>
    <row r="89" spans="1:6" s="115" customFormat="1" ht="37.15" customHeight="1" thickBot="1">
      <c r="A89" s="267" t="s">
        <v>188</v>
      </c>
      <c r="B89" s="268"/>
      <c r="C89" s="269"/>
      <c r="D89" s="317" t="s">
        <v>38</v>
      </c>
      <c r="E89" s="318"/>
      <c r="F89" s="174"/>
    </row>
    <row r="90" spans="1:6" s="124" customFormat="1" ht="16.5" thickBot="1">
      <c r="A90" s="44" t="s">
        <v>0</v>
      </c>
      <c r="B90" s="45" t="s">
        <v>1</v>
      </c>
      <c r="C90" s="2" t="s">
        <v>2</v>
      </c>
      <c r="D90" s="4" t="s">
        <v>3</v>
      </c>
      <c r="E90" s="5" t="s">
        <v>4</v>
      </c>
      <c r="F90" s="3" t="s">
        <v>5</v>
      </c>
    </row>
    <row r="91" spans="1:6" s="123" customFormat="1" ht="30" customHeight="1">
      <c r="A91" s="46" t="s">
        <v>6</v>
      </c>
      <c r="B91" s="47" t="s">
        <v>71</v>
      </c>
      <c r="C91" s="21">
        <v>10</v>
      </c>
      <c r="D91" s="59"/>
      <c r="E91" s="103"/>
      <c r="F91" s="7" t="str">
        <f>IF((D91+E91)&gt;0,(D91+E91)*C91,"")</f>
        <v/>
      </c>
    </row>
    <row r="92" spans="1:6" s="123" customFormat="1" ht="30" customHeight="1">
      <c r="A92" s="93" t="s">
        <v>97</v>
      </c>
      <c r="B92" s="49" t="s">
        <v>7</v>
      </c>
      <c r="C92" s="21">
        <v>10</v>
      </c>
      <c r="D92" s="61"/>
      <c r="E92" s="104"/>
      <c r="F92" s="95" t="str">
        <f t="shared" ref="F92:F102" si="2">IF((D92+E92)&gt;0,(D92+E92)*C92,"")</f>
        <v/>
      </c>
    </row>
    <row r="93" spans="1:6" s="123" customFormat="1" ht="30" customHeight="1">
      <c r="A93" s="182"/>
      <c r="B93" s="49" t="s">
        <v>34</v>
      </c>
      <c r="C93" s="21">
        <v>10</v>
      </c>
      <c r="D93" s="61"/>
      <c r="E93" s="62"/>
      <c r="F93" s="95" t="str">
        <f t="shared" si="2"/>
        <v/>
      </c>
    </row>
    <row r="94" spans="1:6" s="123" customFormat="1" ht="30" customHeight="1">
      <c r="A94" s="182"/>
      <c r="B94" s="49" t="s">
        <v>35</v>
      </c>
      <c r="C94" s="21">
        <v>10</v>
      </c>
      <c r="D94" s="61"/>
      <c r="E94" s="62"/>
      <c r="F94" s="95" t="str">
        <f t="shared" si="2"/>
        <v/>
      </c>
    </row>
    <row r="95" spans="1:6" s="123" customFormat="1" ht="30" customHeight="1">
      <c r="A95" s="182"/>
      <c r="B95" s="49" t="s">
        <v>36</v>
      </c>
      <c r="C95" s="21">
        <v>10</v>
      </c>
      <c r="D95" s="61"/>
      <c r="E95" s="62"/>
      <c r="F95" s="95" t="str">
        <f t="shared" si="2"/>
        <v/>
      </c>
    </row>
    <row r="96" spans="1:6" s="123" customFormat="1" ht="30" customHeight="1">
      <c r="A96" s="183"/>
      <c r="B96" s="49" t="s">
        <v>37</v>
      </c>
      <c r="C96" s="21">
        <v>10</v>
      </c>
      <c r="D96" s="61"/>
      <c r="E96" s="62"/>
      <c r="F96" s="95" t="str">
        <f t="shared" si="2"/>
        <v/>
      </c>
    </row>
    <row r="97" spans="1:6" s="123" customFormat="1" ht="30" customHeight="1">
      <c r="A97" s="314" t="s">
        <v>95</v>
      </c>
      <c r="B97" s="49" t="s">
        <v>72</v>
      </c>
      <c r="C97" s="6">
        <v>5</v>
      </c>
      <c r="D97" s="61"/>
      <c r="E97" s="104"/>
      <c r="F97" s="95" t="str">
        <f t="shared" si="2"/>
        <v/>
      </c>
    </row>
    <row r="98" spans="1:6" s="123" customFormat="1" ht="30" customHeight="1">
      <c r="A98" s="315"/>
      <c r="B98" s="49" t="s">
        <v>73</v>
      </c>
      <c r="C98" s="6">
        <v>5</v>
      </c>
      <c r="D98" s="61"/>
      <c r="E98" s="104"/>
      <c r="F98" s="95" t="str">
        <f t="shared" si="2"/>
        <v/>
      </c>
    </row>
    <row r="99" spans="1:6" s="123" customFormat="1" ht="30" customHeight="1">
      <c r="A99" s="315"/>
      <c r="B99" s="49" t="s">
        <v>74</v>
      </c>
      <c r="C99" s="6">
        <v>2</v>
      </c>
      <c r="D99" s="61"/>
      <c r="E99" s="62"/>
      <c r="F99" s="95" t="str">
        <f t="shared" si="2"/>
        <v/>
      </c>
    </row>
    <row r="100" spans="1:6" s="123" customFormat="1" ht="30" customHeight="1">
      <c r="A100" s="315"/>
      <c r="B100" s="49" t="s">
        <v>75</v>
      </c>
      <c r="C100" s="6">
        <v>2</v>
      </c>
      <c r="D100" s="61"/>
      <c r="E100" s="62"/>
      <c r="F100" s="95" t="str">
        <f t="shared" si="2"/>
        <v/>
      </c>
    </row>
    <row r="101" spans="1:6" s="123" customFormat="1" ht="30" customHeight="1">
      <c r="A101" s="315"/>
      <c r="B101" s="49" t="s">
        <v>76</v>
      </c>
      <c r="C101" s="6">
        <v>2</v>
      </c>
      <c r="D101" s="61"/>
      <c r="E101" s="62"/>
      <c r="F101" s="95" t="str">
        <f t="shared" si="2"/>
        <v/>
      </c>
    </row>
    <row r="102" spans="1:6" s="123" customFormat="1" ht="30" customHeight="1">
      <c r="A102" s="316"/>
      <c r="B102" s="49" t="s">
        <v>77</v>
      </c>
      <c r="C102" s="6">
        <v>2</v>
      </c>
      <c r="D102" s="61"/>
      <c r="E102" s="62"/>
      <c r="F102" s="95" t="str">
        <f t="shared" si="2"/>
        <v/>
      </c>
    </row>
    <row r="103" spans="1:6" s="123" customFormat="1" ht="33" customHeight="1">
      <c r="A103" s="108" t="s">
        <v>110</v>
      </c>
      <c r="B103" s="99" t="s">
        <v>101</v>
      </c>
      <c r="C103" s="358">
        <v>10</v>
      </c>
      <c r="D103" s="342"/>
      <c r="E103" s="343"/>
      <c r="F103" s="197" t="str">
        <f>IF(D103&gt;0,D103*C103, IF(D78&gt;0, "Already ordered in Reading section. Please note that each pack contains 25 Reading and 25 Maths answer sheets.", ""))</f>
        <v/>
      </c>
    </row>
    <row r="104" spans="1:6" s="123" customFormat="1" ht="15.6" customHeight="1">
      <c r="A104" s="200" t="s">
        <v>111</v>
      </c>
      <c r="B104" s="100"/>
      <c r="C104" s="359"/>
      <c r="D104" s="353"/>
      <c r="E104" s="354"/>
      <c r="F104" s="198"/>
    </row>
    <row r="105" spans="1:6" s="123" customFormat="1" ht="73.5" customHeight="1">
      <c r="A105" s="201"/>
      <c r="B105" s="101" t="s">
        <v>100</v>
      </c>
      <c r="C105" s="360"/>
      <c r="D105" s="344"/>
      <c r="E105" s="345"/>
      <c r="F105" s="199"/>
    </row>
    <row r="106" spans="1:6" s="123" customFormat="1" ht="30" customHeight="1">
      <c r="A106" s="361" t="s">
        <v>107</v>
      </c>
      <c r="B106" s="49" t="s">
        <v>71</v>
      </c>
      <c r="C106" s="6">
        <v>10</v>
      </c>
      <c r="D106" s="178"/>
      <c r="E106" s="179"/>
      <c r="F106" s="7" t="str">
        <f t="shared" ref="F106:F110" si="3">IF(D106&gt;0,D106*C106,"")</f>
        <v/>
      </c>
    </row>
    <row r="107" spans="1:6" s="123" customFormat="1" ht="30" customHeight="1">
      <c r="A107" s="361"/>
      <c r="B107" s="49" t="s">
        <v>7</v>
      </c>
      <c r="C107" s="6">
        <v>10</v>
      </c>
      <c r="D107" s="178"/>
      <c r="E107" s="179"/>
      <c r="F107" s="7" t="str">
        <f t="shared" si="3"/>
        <v/>
      </c>
    </row>
    <row r="108" spans="1:6" s="123" customFormat="1" ht="30" customHeight="1">
      <c r="A108" s="361"/>
      <c r="B108" s="49" t="s">
        <v>8</v>
      </c>
      <c r="C108" s="6">
        <v>15</v>
      </c>
      <c r="D108" s="178"/>
      <c r="E108" s="179"/>
      <c r="F108" s="7" t="str">
        <f t="shared" si="3"/>
        <v/>
      </c>
    </row>
    <row r="109" spans="1:6" s="123" customFormat="1" ht="30" customHeight="1">
      <c r="A109" s="362" t="s">
        <v>102</v>
      </c>
      <c r="B109" s="363"/>
      <c r="C109" s="6">
        <v>10</v>
      </c>
      <c r="D109" s="178"/>
      <c r="E109" s="179"/>
      <c r="F109" s="7" t="str">
        <f t="shared" si="3"/>
        <v/>
      </c>
    </row>
    <row r="110" spans="1:6" s="123" customFormat="1" ht="30" customHeight="1" thickBot="1">
      <c r="A110" s="321" t="s">
        <v>193</v>
      </c>
      <c r="B110" s="322"/>
      <c r="C110" s="22">
        <v>45</v>
      </c>
      <c r="D110" s="312"/>
      <c r="E110" s="313"/>
      <c r="F110" s="30" t="str">
        <f t="shared" si="3"/>
        <v/>
      </c>
    </row>
    <row r="111" spans="1:6" s="123" customFormat="1" ht="30" customHeight="1" thickBot="1">
      <c r="A111" s="107"/>
      <c r="B111" s="27"/>
      <c r="C111" s="19"/>
      <c r="D111" s="295" t="s">
        <v>9</v>
      </c>
      <c r="E111" s="296"/>
      <c r="F111" s="15" t="str">
        <f>IF(SUM(F91:F110)&gt;0, SUM(F91:F110), "")</f>
        <v/>
      </c>
    </row>
    <row r="112" spans="1:6" s="123" customFormat="1" ht="15.6" customHeight="1">
      <c r="A112" s="304" t="str">
        <f>CONCATENATE(B17, " ", B18)</f>
        <v xml:space="preserve"> </v>
      </c>
      <c r="B112" s="305"/>
      <c r="C112" s="305"/>
      <c r="D112" s="305"/>
      <c r="E112" s="305"/>
      <c r="F112" s="305"/>
    </row>
    <row r="113" spans="1:6" s="119" customFormat="1" ht="2.4500000000000002" customHeight="1" thickBot="1">
      <c r="A113" s="55"/>
      <c r="B113" s="55"/>
      <c r="C113" s="24"/>
      <c r="D113" s="33"/>
      <c r="E113" s="33"/>
      <c r="F113" s="34"/>
    </row>
    <row r="114" spans="1:6" s="115" customFormat="1" ht="55.9" customHeight="1" thickBot="1">
      <c r="A114" s="186" t="s">
        <v>189</v>
      </c>
      <c r="B114" s="187"/>
      <c r="C114" s="188"/>
      <c r="D114" s="180" t="s">
        <v>15</v>
      </c>
      <c r="E114" s="181"/>
      <c r="F114" s="175"/>
    </row>
    <row r="115" spans="1:6" s="118" customFormat="1" ht="32.25" customHeight="1" thickBot="1">
      <c r="A115" s="192" t="s">
        <v>79</v>
      </c>
      <c r="B115" s="193"/>
      <c r="C115" s="193"/>
      <c r="D115" s="193"/>
      <c r="E115" s="193"/>
      <c r="F115" s="194"/>
    </row>
    <row r="116" spans="1:6" s="122" customFormat="1" ht="16.5" thickBot="1">
      <c r="A116" s="51" t="s">
        <v>10</v>
      </c>
      <c r="B116" s="52" t="s">
        <v>160</v>
      </c>
      <c r="C116" s="8" t="s">
        <v>26</v>
      </c>
      <c r="D116" s="9" t="s">
        <v>12</v>
      </c>
      <c r="E116" s="11" t="s">
        <v>13</v>
      </c>
      <c r="F116" s="3" t="s">
        <v>14</v>
      </c>
    </row>
    <row r="117" spans="1:6" s="119" customFormat="1" ht="30" customHeight="1">
      <c r="A117" s="46" t="s">
        <v>16</v>
      </c>
      <c r="B117" s="53" t="s">
        <v>80</v>
      </c>
      <c r="C117" s="25">
        <v>10</v>
      </c>
      <c r="D117" s="63"/>
      <c r="E117" s="105"/>
      <c r="F117" s="14" t="str">
        <f>IF((D117+E117)&gt;0,(D117+E117)*C117,"")</f>
        <v/>
      </c>
    </row>
    <row r="118" spans="1:6" s="119" customFormat="1" ht="30" customHeight="1">
      <c r="A118" s="93" t="s">
        <v>165</v>
      </c>
      <c r="B118" s="54" t="s">
        <v>17</v>
      </c>
      <c r="C118" s="26">
        <v>10</v>
      </c>
      <c r="D118" s="61"/>
      <c r="E118" s="106"/>
      <c r="F118" s="96" t="str">
        <f t="shared" ref="F118:F128" si="4">IF((D118+E118)&gt;0,(D118+E118)*C118,"")</f>
        <v/>
      </c>
    </row>
    <row r="119" spans="1:6" s="119" customFormat="1" ht="30" customHeight="1">
      <c r="A119" s="93"/>
      <c r="B119" s="54" t="s">
        <v>18</v>
      </c>
      <c r="C119" s="26">
        <v>10</v>
      </c>
      <c r="D119" s="61"/>
      <c r="E119" s="62"/>
      <c r="F119" s="96" t="str">
        <f t="shared" si="4"/>
        <v/>
      </c>
    </row>
    <row r="120" spans="1:6" s="119" customFormat="1" ht="30" customHeight="1">
      <c r="A120" s="93"/>
      <c r="B120" s="54" t="s">
        <v>19</v>
      </c>
      <c r="C120" s="26">
        <v>10</v>
      </c>
      <c r="D120" s="61"/>
      <c r="E120" s="62"/>
      <c r="F120" s="96" t="str">
        <f t="shared" si="4"/>
        <v/>
      </c>
    </row>
    <row r="121" spans="1:6" s="119" customFormat="1" ht="30" customHeight="1">
      <c r="A121" s="48"/>
      <c r="B121" s="54" t="s">
        <v>32</v>
      </c>
      <c r="C121" s="26">
        <v>10</v>
      </c>
      <c r="D121" s="61"/>
      <c r="E121" s="62"/>
      <c r="F121" s="96" t="str">
        <f t="shared" si="4"/>
        <v/>
      </c>
    </row>
    <row r="122" spans="1:6" s="119" customFormat="1" ht="30" customHeight="1" thickBot="1">
      <c r="A122" s="48"/>
      <c r="B122" s="54" t="s">
        <v>33</v>
      </c>
      <c r="C122" s="26">
        <v>10</v>
      </c>
      <c r="D122" s="78"/>
      <c r="E122" s="79"/>
      <c r="F122" s="96" t="str">
        <f t="shared" si="4"/>
        <v/>
      </c>
    </row>
    <row r="123" spans="1:6" s="119" customFormat="1" ht="30" customHeight="1">
      <c r="A123" s="189" t="s">
        <v>112</v>
      </c>
      <c r="B123" s="86" t="s">
        <v>81</v>
      </c>
      <c r="C123" s="87">
        <v>5</v>
      </c>
      <c r="D123" s="82"/>
      <c r="E123" s="80"/>
      <c r="F123" s="96" t="str">
        <f t="shared" si="4"/>
        <v/>
      </c>
    </row>
    <row r="124" spans="1:6" s="125" customFormat="1" ht="30" customHeight="1">
      <c r="A124" s="190"/>
      <c r="B124" s="54" t="s">
        <v>82</v>
      </c>
      <c r="C124" s="6">
        <v>5</v>
      </c>
      <c r="D124" s="78"/>
      <c r="E124" s="89"/>
      <c r="F124" s="96" t="str">
        <f t="shared" si="4"/>
        <v/>
      </c>
    </row>
    <row r="125" spans="1:6" s="125" customFormat="1" ht="30" customHeight="1">
      <c r="A125" s="190"/>
      <c r="B125" s="54" t="s">
        <v>83</v>
      </c>
      <c r="C125" s="21">
        <v>2</v>
      </c>
      <c r="D125" s="83"/>
      <c r="E125" s="88"/>
      <c r="F125" s="96" t="str">
        <f t="shared" si="4"/>
        <v/>
      </c>
    </row>
    <row r="126" spans="1:6" s="119" customFormat="1" ht="30" customHeight="1">
      <c r="A126" s="190"/>
      <c r="B126" s="54" t="s">
        <v>84</v>
      </c>
      <c r="C126" s="25">
        <v>2</v>
      </c>
      <c r="D126" s="83"/>
      <c r="E126" s="81"/>
      <c r="F126" s="96" t="str">
        <f t="shared" si="4"/>
        <v/>
      </c>
    </row>
    <row r="127" spans="1:6" s="119" customFormat="1" ht="30" customHeight="1">
      <c r="A127" s="190"/>
      <c r="B127" s="54" t="s">
        <v>85</v>
      </c>
      <c r="C127" s="26">
        <v>2</v>
      </c>
      <c r="D127" s="78"/>
      <c r="E127" s="79"/>
      <c r="F127" s="96" t="str">
        <f t="shared" si="4"/>
        <v/>
      </c>
    </row>
    <row r="128" spans="1:6" s="119" customFormat="1" ht="30" customHeight="1" thickBot="1">
      <c r="A128" s="191"/>
      <c r="B128" s="54" t="s">
        <v>86</v>
      </c>
      <c r="C128" s="26">
        <v>2</v>
      </c>
      <c r="D128" s="78"/>
      <c r="E128" s="79"/>
      <c r="F128" s="96" t="str">
        <f t="shared" si="4"/>
        <v/>
      </c>
    </row>
    <row r="129" spans="1:6" s="119" customFormat="1" ht="41.25" customHeight="1">
      <c r="A129" s="338" t="s">
        <v>98</v>
      </c>
      <c r="B129" s="85" t="s">
        <v>105</v>
      </c>
      <c r="C129" s="340">
        <v>10</v>
      </c>
      <c r="D129" s="342"/>
      <c r="E129" s="343"/>
      <c r="F129" s="346" t="str">
        <f>IF(D129&gt;0,D129*C129,"")</f>
        <v/>
      </c>
    </row>
    <row r="130" spans="1:6" s="119" customFormat="1" ht="78.75" customHeight="1">
      <c r="A130" s="339"/>
      <c r="B130" s="85" t="s">
        <v>106</v>
      </c>
      <c r="C130" s="341"/>
      <c r="D130" s="344"/>
      <c r="E130" s="345"/>
      <c r="F130" s="347"/>
    </row>
    <row r="131" spans="1:6" s="119" customFormat="1" ht="30" customHeight="1">
      <c r="A131" s="184" t="s">
        <v>109</v>
      </c>
      <c r="B131" s="49" t="s">
        <v>80</v>
      </c>
      <c r="C131" s="6">
        <v>10</v>
      </c>
      <c r="D131" s="178"/>
      <c r="E131" s="179"/>
      <c r="F131" s="13" t="str">
        <f>IF(D131&gt;0,D131*C131,"")</f>
        <v/>
      </c>
    </row>
    <row r="132" spans="1:6" s="119" customFormat="1" ht="30" customHeight="1">
      <c r="A132" s="185"/>
      <c r="B132" s="49" t="s">
        <v>17</v>
      </c>
      <c r="C132" s="6">
        <v>10</v>
      </c>
      <c r="D132" s="178"/>
      <c r="E132" s="179"/>
      <c r="F132" s="13" t="str">
        <f>IF(D132&gt;0,D132*C132,"")</f>
        <v/>
      </c>
    </row>
    <row r="133" spans="1:6" s="119" customFormat="1" ht="30" customHeight="1">
      <c r="A133" s="185"/>
      <c r="B133" s="49" t="s">
        <v>31</v>
      </c>
      <c r="C133" s="6">
        <v>15</v>
      </c>
      <c r="D133" s="178"/>
      <c r="E133" s="179"/>
      <c r="F133" s="13" t="str">
        <f>IF(D133&gt;0,D133*C133,"")</f>
        <v/>
      </c>
    </row>
    <row r="134" spans="1:6" s="119" customFormat="1" ht="30" customHeight="1">
      <c r="A134" s="195" t="s">
        <v>92</v>
      </c>
      <c r="B134" s="196"/>
      <c r="C134" s="90">
        <v>10</v>
      </c>
      <c r="D134" s="176"/>
      <c r="E134" s="177"/>
      <c r="F134" s="84" t="str">
        <f>IF(D134&gt;0,D134*C134,"")</f>
        <v/>
      </c>
    </row>
    <row r="135" spans="1:6" s="119" customFormat="1" ht="43.5" customHeight="1" thickBot="1">
      <c r="A135" s="274" t="s">
        <v>108</v>
      </c>
      <c r="B135" s="275"/>
      <c r="C135" s="91">
        <v>45</v>
      </c>
      <c r="D135" s="272"/>
      <c r="E135" s="273"/>
      <c r="F135" s="12" t="str">
        <f>IF(D135&gt;0,D135*C135,"")</f>
        <v/>
      </c>
    </row>
    <row r="136" spans="1:6" s="119" customFormat="1" ht="30" customHeight="1" thickBot="1">
      <c r="A136" s="336"/>
      <c r="B136" s="336"/>
      <c r="C136" s="337"/>
      <c r="D136" s="270" t="s">
        <v>30</v>
      </c>
      <c r="E136" s="271"/>
      <c r="F136" s="31" t="str">
        <f>IF(SUM(F117:F135)&gt;0, SUM(F117:F135), "")</f>
        <v/>
      </c>
    </row>
    <row r="137" spans="1:6" s="119" customFormat="1" ht="15.6" customHeight="1">
      <c r="A137" s="429" t="str">
        <f>CONCATENATE(B17, " ", B18)</f>
        <v xml:space="preserve"> </v>
      </c>
      <c r="B137" s="429"/>
      <c r="C137" s="429"/>
      <c r="D137" s="429"/>
      <c r="E137" s="429"/>
      <c r="F137" s="429"/>
    </row>
    <row r="138" spans="1:6" s="119" customFormat="1" ht="3.6" customHeight="1" thickBot="1">
      <c r="A138" s="32"/>
      <c r="B138" s="32"/>
      <c r="C138" s="23"/>
      <c r="D138" s="1"/>
      <c r="E138" s="1"/>
      <c r="F138" s="1"/>
    </row>
    <row r="139" spans="1:6" ht="15.75">
      <c r="A139" s="379" t="s">
        <v>113</v>
      </c>
      <c r="B139" s="380"/>
      <c r="C139" s="380"/>
      <c r="D139" s="380"/>
      <c r="E139" s="380"/>
      <c r="F139" s="381"/>
    </row>
    <row r="140" spans="1:6" ht="15.75">
      <c r="A140" s="382" t="s">
        <v>185</v>
      </c>
      <c r="B140" s="383"/>
      <c r="C140" s="383"/>
      <c r="D140" s="383"/>
      <c r="E140" s="383"/>
      <c r="F140" s="384"/>
    </row>
    <row r="141" spans="1:6" ht="16.5" thickBot="1">
      <c r="A141" s="385" t="s">
        <v>186</v>
      </c>
      <c r="B141" s="386"/>
      <c r="C141" s="386"/>
      <c r="D141" s="386"/>
      <c r="E141" s="386"/>
      <c r="F141" s="387"/>
    </row>
    <row r="142" spans="1:6" ht="27" customHeight="1" thickBot="1">
      <c r="A142" s="367" t="s">
        <v>114</v>
      </c>
      <c r="B142" s="368"/>
      <c r="C142" s="369"/>
      <c r="D142" s="180" t="s">
        <v>38</v>
      </c>
      <c r="E142" s="181"/>
      <c r="F142" s="175"/>
    </row>
    <row r="143" spans="1:6" ht="27" customHeight="1" thickBot="1">
      <c r="A143" s="126" t="s">
        <v>0</v>
      </c>
      <c r="B143" s="127" t="s">
        <v>115</v>
      </c>
      <c r="C143" s="128" t="s">
        <v>116</v>
      </c>
      <c r="D143" s="4" t="s">
        <v>117</v>
      </c>
      <c r="E143" s="5" t="s">
        <v>118</v>
      </c>
      <c r="F143" s="3" t="s">
        <v>5</v>
      </c>
    </row>
    <row r="144" spans="1:6" ht="27" customHeight="1">
      <c r="A144" s="129" t="s">
        <v>119</v>
      </c>
      <c r="B144" s="47" t="s">
        <v>120</v>
      </c>
      <c r="C144" s="21">
        <v>8</v>
      </c>
      <c r="D144" s="63"/>
      <c r="E144" s="81"/>
      <c r="F144" s="130" t="str">
        <f t="shared" ref="F144:F149" si="5">IF((D144+E144&gt;0),C144*(D144+E144),"")</f>
        <v/>
      </c>
    </row>
    <row r="145" spans="1:6" ht="27" customHeight="1">
      <c r="A145" s="356" t="s">
        <v>121</v>
      </c>
      <c r="B145" s="49" t="s">
        <v>122</v>
      </c>
      <c r="C145" s="6">
        <v>8</v>
      </c>
      <c r="D145" s="110"/>
      <c r="E145" s="111"/>
      <c r="F145" s="130" t="str">
        <f t="shared" si="5"/>
        <v/>
      </c>
    </row>
    <row r="146" spans="1:6" ht="27" customHeight="1">
      <c r="A146" s="356"/>
      <c r="B146" s="49" t="s">
        <v>123</v>
      </c>
      <c r="C146" s="6">
        <v>8</v>
      </c>
      <c r="D146" s="110"/>
      <c r="E146" s="111"/>
      <c r="F146" s="130" t="str">
        <f t="shared" si="5"/>
        <v/>
      </c>
    </row>
    <row r="147" spans="1:6" ht="27" customHeight="1">
      <c r="A147" s="356"/>
      <c r="B147" s="49" t="s">
        <v>35</v>
      </c>
      <c r="C147" s="6">
        <v>8</v>
      </c>
      <c r="D147" s="110"/>
      <c r="E147" s="111"/>
      <c r="F147" s="130" t="str">
        <f t="shared" si="5"/>
        <v/>
      </c>
    </row>
    <row r="148" spans="1:6" ht="27" customHeight="1">
      <c r="A148" s="356"/>
      <c r="B148" s="49" t="s">
        <v>36</v>
      </c>
      <c r="C148" s="6">
        <v>8</v>
      </c>
      <c r="D148" s="110"/>
      <c r="E148" s="111"/>
      <c r="F148" s="130" t="str">
        <f t="shared" si="5"/>
        <v/>
      </c>
    </row>
    <row r="149" spans="1:6" ht="27" customHeight="1">
      <c r="A149" s="357"/>
      <c r="B149" s="49" t="s">
        <v>37</v>
      </c>
      <c r="C149" s="6">
        <v>8</v>
      </c>
      <c r="D149" s="110"/>
      <c r="E149" s="111"/>
      <c r="F149" s="130" t="str">
        <f t="shared" si="5"/>
        <v/>
      </c>
    </row>
    <row r="150" spans="1:6" ht="27" customHeight="1">
      <c r="A150" s="114" t="s">
        <v>124</v>
      </c>
      <c r="B150" s="49" t="s">
        <v>125</v>
      </c>
      <c r="C150" s="6">
        <v>13</v>
      </c>
      <c r="D150" s="388"/>
      <c r="E150" s="389"/>
      <c r="F150" s="130" t="str">
        <f>IF(D150&gt;0,C150*D150,"")</f>
        <v/>
      </c>
    </row>
    <row r="151" spans="1:6" ht="27" customHeight="1" thickBot="1">
      <c r="A151" s="321" t="s">
        <v>126</v>
      </c>
      <c r="B151" s="390"/>
      <c r="C151" s="22">
        <v>16</v>
      </c>
      <c r="D151" s="272"/>
      <c r="E151" s="273"/>
      <c r="F151" s="10" t="str">
        <f>IF(D151&gt;0,C151*D151,"")</f>
        <v/>
      </c>
    </row>
    <row r="152" spans="1:6" ht="27" customHeight="1" thickBot="1">
      <c r="A152" s="27"/>
      <c r="B152" s="27"/>
      <c r="C152" s="19"/>
      <c r="D152" s="376" t="s">
        <v>9</v>
      </c>
      <c r="E152" s="377"/>
      <c r="F152" s="10" t="str">
        <f>IF(SUM(F144:F151)&gt;0, SUM(F144:F151), "")</f>
        <v/>
      </c>
    </row>
    <row r="153" spans="1:6" ht="16.5" thickBot="1">
      <c r="A153" s="131"/>
      <c r="B153" s="132"/>
      <c r="C153" s="378"/>
      <c r="D153" s="378"/>
      <c r="E153" s="378"/>
      <c r="F153" s="378"/>
    </row>
    <row r="154" spans="1:6" ht="27" customHeight="1" thickBot="1">
      <c r="A154" s="367" t="s">
        <v>131</v>
      </c>
      <c r="B154" s="368"/>
      <c r="C154" s="369"/>
      <c r="D154" s="180" t="s">
        <v>38</v>
      </c>
      <c r="E154" s="181"/>
      <c r="F154" s="175"/>
    </row>
    <row r="155" spans="1:6" ht="27" customHeight="1" thickBot="1">
      <c r="A155" s="147" t="s">
        <v>0</v>
      </c>
      <c r="B155" s="148"/>
      <c r="C155" s="149" t="s">
        <v>116</v>
      </c>
      <c r="D155" s="370"/>
      <c r="E155" s="371"/>
      <c r="F155" s="3" t="s">
        <v>5</v>
      </c>
    </row>
    <row r="156" spans="1:6" ht="27" customHeight="1">
      <c r="A156" s="372" t="s">
        <v>132</v>
      </c>
      <c r="B156" s="373"/>
      <c r="C156" s="135">
        <v>6.5</v>
      </c>
      <c r="D156" s="374"/>
      <c r="E156" s="375"/>
      <c r="F156" s="130" t="str">
        <f t="shared" ref="F156:F161" si="6">IF(D156&gt;0,C156*D156,"")</f>
        <v/>
      </c>
    </row>
    <row r="157" spans="1:6" ht="27" customHeight="1">
      <c r="A157" s="391" t="s">
        <v>133</v>
      </c>
      <c r="B157" s="392"/>
      <c r="C157" s="139">
        <v>12</v>
      </c>
      <c r="D157" s="388"/>
      <c r="E157" s="389"/>
      <c r="F157" s="130" t="str">
        <f t="shared" si="6"/>
        <v/>
      </c>
    </row>
    <row r="158" spans="1:6" ht="27" customHeight="1">
      <c r="A158" s="393" t="s">
        <v>134</v>
      </c>
      <c r="B158" s="394"/>
      <c r="C158" s="139">
        <v>20</v>
      </c>
      <c r="D158" s="395"/>
      <c r="E158" s="396"/>
      <c r="F158" s="130" t="str">
        <f t="shared" si="6"/>
        <v/>
      </c>
    </row>
    <row r="159" spans="1:6" ht="27" customHeight="1">
      <c r="A159" s="397" t="s">
        <v>135</v>
      </c>
      <c r="B159" s="398"/>
      <c r="C159" s="139">
        <v>6.5</v>
      </c>
      <c r="D159" s="395"/>
      <c r="E159" s="396"/>
      <c r="F159" s="130" t="str">
        <f t="shared" si="6"/>
        <v/>
      </c>
    </row>
    <row r="160" spans="1:6" ht="27" customHeight="1">
      <c r="A160" s="397" t="s">
        <v>136</v>
      </c>
      <c r="B160" s="398"/>
      <c r="C160" s="139">
        <v>13.3</v>
      </c>
      <c r="D160" s="395"/>
      <c r="E160" s="396"/>
      <c r="F160" s="130" t="str">
        <f t="shared" si="6"/>
        <v/>
      </c>
    </row>
    <row r="161" spans="1:6" ht="27" customHeight="1" thickBot="1">
      <c r="A161" s="399" t="s">
        <v>137</v>
      </c>
      <c r="B161" s="400"/>
      <c r="C161" s="145">
        <v>21.3</v>
      </c>
      <c r="D161" s="401"/>
      <c r="E161" s="402"/>
      <c r="F161" s="10" t="str">
        <f t="shared" si="6"/>
        <v/>
      </c>
    </row>
    <row r="162" spans="1:6" ht="27" customHeight="1" thickBot="1">
      <c r="A162" s="150"/>
      <c r="B162" s="151"/>
      <c r="C162" s="152"/>
      <c r="D162" s="376" t="s">
        <v>9</v>
      </c>
      <c r="E162" s="377"/>
      <c r="F162" s="31" t="str">
        <f>IF(SUM(F156:F161)&gt;0, SUM(F156:F161), "")</f>
        <v/>
      </c>
    </row>
    <row r="163" spans="1:6" ht="16.5" thickBot="1">
      <c r="A163" s="150"/>
      <c r="B163" s="32"/>
      <c r="C163" s="23"/>
      <c r="D163" s="32"/>
      <c r="E163" s="32"/>
      <c r="F163" s="23"/>
    </row>
    <row r="164" spans="1:6" ht="27" customHeight="1" thickBot="1">
      <c r="A164" s="367" t="s">
        <v>138</v>
      </c>
      <c r="B164" s="368"/>
      <c r="C164" s="369"/>
      <c r="D164" s="180" t="s">
        <v>38</v>
      </c>
      <c r="E164" s="181"/>
      <c r="F164" s="175"/>
    </row>
    <row r="165" spans="1:6" ht="27" customHeight="1" thickBot="1">
      <c r="A165" s="112" t="s">
        <v>0</v>
      </c>
      <c r="B165" s="113"/>
      <c r="C165" s="149" t="s">
        <v>116</v>
      </c>
      <c r="D165" s="153"/>
      <c r="E165" s="154"/>
      <c r="F165" s="3" t="s">
        <v>5</v>
      </c>
    </row>
    <row r="166" spans="1:6" ht="27" customHeight="1">
      <c r="A166" s="403" t="s">
        <v>139</v>
      </c>
      <c r="B166" s="404"/>
      <c r="C166" s="135">
        <v>6.5</v>
      </c>
      <c r="D166" s="405"/>
      <c r="E166" s="406"/>
      <c r="F166" s="130" t="str">
        <f t="shared" ref="F166:F172" si="7">IF(D166&gt;0,C166*D166,"")</f>
        <v/>
      </c>
    </row>
    <row r="167" spans="1:6" ht="27" customHeight="1">
      <c r="A167" s="391" t="s">
        <v>140</v>
      </c>
      <c r="B167" s="392"/>
      <c r="C167" s="139">
        <v>12</v>
      </c>
      <c r="D167" s="395"/>
      <c r="E167" s="396"/>
      <c r="F167" s="130" t="str">
        <f t="shared" si="7"/>
        <v/>
      </c>
    </row>
    <row r="168" spans="1:6" ht="27" customHeight="1">
      <c r="A168" s="407" t="s">
        <v>141</v>
      </c>
      <c r="B168" s="363"/>
      <c r="C168" s="139">
        <v>10</v>
      </c>
      <c r="D168" s="395"/>
      <c r="E168" s="396"/>
      <c r="F168" s="130" t="str">
        <f t="shared" si="7"/>
        <v/>
      </c>
    </row>
    <row r="169" spans="1:6" ht="27" customHeight="1">
      <c r="A169" s="413" t="s">
        <v>142</v>
      </c>
      <c r="B169" s="414"/>
      <c r="C169" s="139">
        <v>12</v>
      </c>
      <c r="D169" s="395"/>
      <c r="E169" s="396"/>
      <c r="F169" s="130" t="str">
        <f t="shared" si="7"/>
        <v/>
      </c>
    </row>
    <row r="170" spans="1:6" ht="27" customHeight="1">
      <c r="A170" s="415" t="s">
        <v>143</v>
      </c>
      <c r="B170" s="416"/>
      <c r="C170" s="155">
        <v>4</v>
      </c>
      <c r="D170" s="395"/>
      <c r="E170" s="396"/>
      <c r="F170" s="130" t="str">
        <f t="shared" si="7"/>
        <v/>
      </c>
    </row>
    <row r="171" spans="1:6" ht="27" customHeight="1">
      <c r="A171" s="397" t="s">
        <v>136</v>
      </c>
      <c r="B171" s="398"/>
      <c r="C171" s="139">
        <v>13.3</v>
      </c>
      <c r="D171" s="395"/>
      <c r="E171" s="396"/>
      <c r="F171" s="130" t="str">
        <f t="shared" si="7"/>
        <v/>
      </c>
    </row>
    <row r="172" spans="1:6" ht="27" customHeight="1" thickBot="1">
      <c r="A172" s="399" t="s">
        <v>144</v>
      </c>
      <c r="B172" s="400"/>
      <c r="C172" s="145">
        <v>23</v>
      </c>
      <c r="D172" s="401"/>
      <c r="E172" s="402"/>
      <c r="F172" s="10" t="str">
        <f t="shared" si="7"/>
        <v/>
      </c>
    </row>
    <row r="173" spans="1:6" ht="27" customHeight="1" thickBot="1">
      <c r="A173" s="32"/>
      <c r="B173" s="32"/>
      <c r="C173" s="23"/>
      <c r="D173" s="376" t="s">
        <v>9</v>
      </c>
      <c r="E173" s="377"/>
      <c r="F173" s="156" t="str">
        <f>IF(SUM(F166:F172)&gt;0, SUM(F166:F172), "")</f>
        <v/>
      </c>
    </row>
    <row r="174" spans="1:6" ht="15.6" customHeight="1">
      <c r="A174" s="430" t="str">
        <f>CONCATENATE(B17, " ", B18)</f>
        <v xml:space="preserve"> </v>
      </c>
      <c r="B174" s="430"/>
      <c r="C174" s="430"/>
      <c r="D174" s="430"/>
      <c r="E174" s="430"/>
      <c r="F174" s="430"/>
    </row>
    <row r="175" spans="1:6" ht="4.9000000000000004" customHeight="1" thickBot="1">
      <c r="A175" s="432"/>
      <c r="B175" s="432"/>
      <c r="C175" s="432"/>
      <c r="D175" s="432"/>
      <c r="E175" s="432"/>
      <c r="F175" s="432"/>
    </row>
    <row r="176" spans="1:6" ht="18.75" thickBot="1">
      <c r="A176" s="408" t="s">
        <v>173</v>
      </c>
      <c r="B176" s="409"/>
      <c r="C176" s="409"/>
      <c r="D176" s="409"/>
      <c r="E176" s="409"/>
      <c r="F176" s="410"/>
    </row>
    <row r="177" spans="1:6" ht="15.75" thickBot="1">
      <c r="A177" s="157" t="s">
        <v>167</v>
      </c>
      <c r="B177" s="420" t="s">
        <v>174</v>
      </c>
      <c r="C177" s="421"/>
      <c r="D177" s="421"/>
      <c r="E177" s="421"/>
      <c r="F177" s="422"/>
    </row>
    <row r="178" spans="1:6">
      <c r="A178" s="161" t="s">
        <v>168</v>
      </c>
      <c r="B178" s="423" t="s">
        <v>177</v>
      </c>
      <c r="C178" s="424"/>
      <c r="D178" s="424"/>
      <c r="E178" s="424"/>
      <c r="F178" s="425"/>
    </row>
    <row r="179" spans="1:6">
      <c r="A179" s="161" t="s">
        <v>169</v>
      </c>
      <c r="B179" s="417" t="s">
        <v>175</v>
      </c>
      <c r="C179" s="418"/>
      <c r="D179" s="418"/>
      <c r="E179" s="418"/>
      <c r="F179" s="419"/>
    </row>
    <row r="180" spans="1:6">
      <c r="A180" s="161" t="s">
        <v>170</v>
      </c>
      <c r="B180" s="417" t="s">
        <v>175</v>
      </c>
      <c r="C180" s="418"/>
      <c r="D180" s="418"/>
      <c r="E180" s="418"/>
      <c r="F180" s="419"/>
    </row>
    <row r="181" spans="1:6">
      <c r="A181" s="161" t="s">
        <v>171</v>
      </c>
      <c r="B181" s="417" t="s">
        <v>176</v>
      </c>
      <c r="C181" s="418"/>
      <c r="D181" s="418"/>
      <c r="E181" s="418"/>
      <c r="F181" s="419"/>
    </row>
    <row r="182" spans="1:6" ht="15.75" thickBot="1">
      <c r="A182" s="163" t="s">
        <v>172</v>
      </c>
      <c r="B182" s="426" t="s">
        <v>176</v>
      </c>
      <c r="C182" s="427"/>
      <c r="D182" s="427"/>
      <c r="E182" s="427"/>
      <c r="F182" s="428"/>
    </row>
    <row r="183" spans="1:6" ht="18.75" thickBot="1">
      <c r="A183" s="367" t="s">
        <v>191</v>
      </c>
      <c r="B183" s="368"/>
      <c r="C183" s="369"/>
      <c r="D183" s="180" t="s">
        <v>15</v>
      </c>
      <c r="E183" s="181"/>
      <c r="F183" s="175"/>
    </row>
    <row r="184" spans="1:6" ht="21.6" customHeight="1" thickBot="1">
      <c r="A184" s="51" t="s">
        <v>10</v>
      </c>
      <c r="B184" s="52" t="s">
        <v>11</v>
      </c>
      <c r="C184" s="8" t="s">
        <v>116</v>
      </c>
      <c r="D184" s="133" t="s">
        <v>12</v>
      </c>
      <c r="E184" s="9" t="s">
        <v>13</v>
      </c>
      <c r="F184" s="3" t="s">
        <v>14</v>
      </c>
    </row>
    <row r="185" spans="1:6" ht="21.6" customHeight="1">
      <c r="A185" s="134" t="s">
        <v>16</v>
      </c>
      <c r="B185" s="53" t="s">
        <v>127</v>
      </c>
      <c r="C185" s="135">
        <v>6.5</v>
      </c>
      <c r="D185" s="136"/>
      <c r="E185" s="137"/>
      <c r="F185" s="138" t="str">
        <f t="shared" ref="F185:F187" si="8">IF((D185+E185&gt;0),(C185*(D185+E185)),"")</f>
        <v/>
      </c>
    </row>
    <row r="186" spans="1:6" ht="21.6" customHeight="1">
      <c r="A186" s="48" t="s">
        <v>128</v>
      </c>
      <c r="B186" s="54" t="s">
        <v>17</v>
      </c>
      <c r="C186" s="139">
        <v>6.5</v>
      </c>
      <c r="D186" s="140"/>
      <c r="E186" s="141"/>
      <c r="F186" s="13" t="str">
        <f t="shared" si="8"/>
        <v/>
      </c>
    </row>
    <row r="187" spans="1:6" ht="21.6" customHeight="1">
      <c r="A187" s="142"/>
      <c r="B187" s="54" t="s">
        <v>18</v>
      </c>
      <c r="C187" s="139">
        <v>6.5</v>
      </c>
      <c r="D187" s="140"/>
      <c r="E187" s="141"/>
      <c r="F187" s="13" t="str">
        <f t="shared" si="8"/>
        <v/>
      </c>
    </row>
    <row r="188" spans="1:6" ht="21.6" customHeight="1">
      <c r="A188" s="143" t="s">
        <v>129</v>
      </c>
      <c r="B188" s="54" t="s">
        <v>127</v>
      </c>
      <c r="C188" s="139">
        <v>6.5</v>
      </c>
      <c r="D188" s="395"/>
      <c r="E188" s="396"/>
      <c r="F188" s="13" t="str">
        <f>IF(D188&gt;0,C188*D188,"")</f>
        <v/>
      </c>
    </row>
    <row r="189" spans="1:6" ht="21.6" customHeight="1">
      <c r="A189" s="144"/>
      <c r="B189" s="54" t="s">
        <v>17</v>
      </c>
      <c r="C189" s="139">
        <v>8</v>
      </c>
      <c r="D189" s="395"/>
      <c r="E189" s="396"/>
      <c r="F189" s="13" t="str">
        <f t="shared" ref="F189:F192" si="9">IF(D189&gt;0,C189*D189,"")</f>
        <v/>
      </c>
    </row>
    <row r="190" spans="1:6" ht="21.6" customHeight="1">
      <c r="A190" s="142"/>
      <c r="B190" s="54" t="s">
        <v>18</v>
      </c>
      <c r="C190" s="139">
        <v>8</v>
      </c>
      <c r="D190" s="395"/>
      <c r="E190" s="396"/>
      <c r="F190" s="13" t="str">
        <f t="shared" si="9"/>
        <v/>
      </c>
    </row>
    <row r="191" spans="1:6" ht="21.6" customHeight="1">
      <c r="A191" s="411" t="s">
        <v>130</v>
      </c>
      <c r="B191" s="412"/>
      <c r="C191" s="139">
        <v>6.5</v>
      </c>
      <c r="D191" s="395"/>
      <c r="E191" s="396"/>
      <c r="F191" s="13" t="str">
        <f t="shared" si="9"/>
        <v/>
      </c>
    </row>
    <row r="192" spans="1:6" ht="21.6" customHeight="1" thickBot="1">
      <c r="A192" s="399" t="s">
        <v>195</v>
      </c>
      <c r="B192" s="400"/>
      <c r="C192" s="145">
        <v>29</v>
      </c>
      <c r="D192" s="401"/>
      <c r="E192" s="402"/>
      <c r="F192" s="13" t="str">
        <f t="shared" si="9"/>
        <v/>
      </c>
    </row>
    <row r="193" spans="1:6" ht="21.6" customHeight="1" thickBot="1">
      <c r="A193" s="32"/>
      <c r="B193" s="32"/>
      <c r="C193" s="23"/>
      <c r="D193" s="270" t="s">
        <v>30</v>
      </c>
      <c r="E193" s="271"/>
      <c r="F193" s="31" t="str">
        <f>IF(SUM(F185:F192)&gt;0, SUM(F185:F192), "")</f>
        <v/>
      </c>
    </row>
    <row r="194" spans="1:6" ht="16.5" thickBot="1">
      <c r="A194" s="32"/>
      <c r="B194" s="32"/>
      <c r="C194" s="23"/>
      <c r="D194" s="33"/>
      <c r="E194" s="33"/>
      <c r="F194" s="146"/>
    </row>
    <row r="195" spans="1:6" ht="18.75" thickBot="1">
      <c r="A195" s="408" t="s">
        <v>166</v>
      </c>
      <c r="B195" s="409"/>
      <c r="C195" s="409"/>
      <c r="D195" s="409"/>
      <c r="E195" s="409"/>
      <c r="F195" s="410"/>
    </row>
    <row r="196" spans="1:6" ht="15.75" thickBot="1">
      <c r="A196" s="157" t="s">
        <v>145</v>
      </c>
      <c r="B196" s="158" t="s">
        <v>146</v>
      </c>
      <c r="C196" s="420" t="s">
        <v>147</v>
      </c>
      <c r="D196" s="421"/>
      <c r="E196" s="421"/>
      <c r="F196" s="422"/>
    </row>
    <row r="197" spans="1:6">
      <c r="A197" s="159" t="s">
        <v>148</v>
      </c>
      <c r="B197" s="160" t="s">
        <v>149</v>
      </c>
      <c r="C197" s="433" t="s">
        <v>150</v>
      </c>
      <c r="D197" s="434"/>
      <c r="E197" s="434"/>
      <c r="F197" s="435"/>
    </row>
    <row r="198" spans="1:6">
      <c r="A198" s="161" t="s">
        <v>151</v>
      </c>
      <c r="B198" s="162" t="s">
        <v>150</v>
      </c>
      <c r="C198" s="417" t="s">
        <v>152</v>
      </c>
      <c r="D198" s="418"/>
      <c r="E198" s="418"/>
      <c r="F198" s="419"/>
    </row>
    <row r="199" spans="1:6">
      <c r="A199" s="161" t="s">
        <v>153</v>
      </c>
      <c r="B199" s="162" t="s">
        <v>152</v>
      </c>
      <c r="C199" s="417" t="s">
        <v>152</v>
      </c>
      <c r="D199" s="418"/>
      <c r="E199" s="418"/>
      <c r="F199" s="419"/>
    </row>
    <row r="200" spans="1:6">
      <c r="A200" s="161" t="s">
        <v>154</v>
      </c>
      <c r="B200" s="162" t="s">
        <v>152</v>
      </c>
      <c r="C200" s="417" t="s">
        <v>155</v>
      </c>
      <c r="D200" s="418"/>
      <c r="E200" s="418"/>
      <c r="F200" s="419"/>
    </row>
    <row r="201" spans="1:6">
      <c r="A201" s="161" t="s">
        <v>156</v>
      </c>
      <c r="B201" s="162" t="s">
        <v>155</v>
      </c>
      <c r="C201" s="417" t="s">
        <v>155</v>
      </c>
      <c r="D201" s="418"/>
      <c r="E201" s="418"/>
      <c r="F201" s="419"/>
    </row>
    <row r="202" spans="1:6">
      <c r="A202" s="161" t="s">
        <v>157</v>
      </c>
      <c r="B202" s="162" t="s">
        <v>155</v>
      </c>
      <c r="C202" s="417" t="s">
        <v>158</v>
      </c>
      <c r="D202" s="418"/>
      <c r="E202" s="418"/>
      <c r="F202" s="419"/>
    </row>
    <row r="203" spans="1:6" ht="15.75" thickBot="1">
      <c r="A203" s="163" t="s">
        <v>159</v>
      </c>
      <c r="B203" s="164" t="s">
        <v>158</v>
      </c>
      <c r="C203" s="426" t="s">
        <v>158</v>
      </c>
      <c r="D203" s="427"/>
      <c r="E203" s="427"/>
      <c r="F203" s="428"/>
    </row>
    <row r="204" spans="1:6" ht="33.6" customHeight="1" thickBot="1">
      <c r="A204" s="186" t="s">
        <v>192</v>
      </c>
      <c r="B204" s="187"/>
      <c r="C204" s="188"/>
      <c r="D204" s="180" t="s">
        <v>15</v>
      </c>
      <c r="E204" s="181"/>
      <c r="F204" s="175"/>
    </row>
    <row r="205" spans="1:6" ht="21.6" customHeight="1" thickBot="1">
      <c r="A205" s="51" t="s">
        <v>10</v>
      </c>
      <c r="B205" s="52" t="s">
        <v>160</v>
      </c>
      <c r="C205" s="149" t="s">
        <v>26</v>
      </c>
      <c r="D205" s="9" t="s">
        <v>12</v>
      </c>
      <c r="E205" s="11" t="s">
        <v>13</v>
      </c>
      <c r="F205" s="3" t="s">
        <v>14</v>
      </c>
    </row>
    <row r="206" spans="1:6" ht="21.6" customHeight="1">
      <c r="A206" s="134" t="s">
        <v>16</v>
      </c>
      <c r="B206" s="53" t="s">
        <v>127</v>
      </c>
      <c r="C206" s="135">
        <v>6.5</v>
      </c>
      <c r="D206" s="165"/>
      <c r="E206" s="166"/>
      <c r="F206" s="109" t="str">
        <f t="shared" ref="F206:F213" si="10">IF((D206+E206&gt;0),(C206*(D206+E206)),"")</f>
        <v/>
      </c>
    </row>
    <row r="207" spans="1:6" ht="21.6" customHeight="1">
      <c r="A207" s="48" t="s">
        <v>128</v>
      </c>
      <c r="B207" s="54" t="s">
        <v>17</v>
      </c>
      <c r="C207" s="139">
        <v>6.5</v>
      </c>
      <c r="D207" s="140"/>
      <c r="E207" s="141"/>
      <c r="F207" s="13" t="str">
        <f t="shared" si="10"/>
        <v/>
      </c>
    </row>
    <row r="208" spans="1:6" ht="21.6" customHeight="1">
      <c r="A208" s="144"/>
      <c r="B208" s="54" t="s">
        <v>18</v>
      </c>
      <c r="C208" s="139">
        <v>6.5</v>
      </c>
      <c r="D208" s="140"/>
      <c r="E208" s="141"/>
      <c r="F208" s="13" t="str">
        <f t="shared" si="10"/>
        <v/>
      </c>
    </row>
    <row r="209" spans="1:6" ht="21.6" customHeight="1">
      <c r="A209" s="142"/>
      <c r="B209" s="54" t="s">
        <v>19</v>
      </c>
      <c r="C209" s="139">
        <v>6.5</v>
      </c>
      <c r="D209" s="140"/>
      <c r="E209" s="141"/>
      <c r="F209" s="13" t="str">
        <f t="shared" si="10"/>
        <v/>
      </c>
    </row>
    <row r="210" spans="1:6" ht="21.6" customHeight="1">
      <c r="A210" s="143" t="s">
        <v>161</v>
      </c>
      <c r="B210" s="54" t="s">
        <v>127</v>
      </c>
      <c r="C210" s="139">
        <v>8</v>
      </c>
      <c r="D210" s="136"/>
      <c r="E210" s="137"/>
      <c r="F210" s="13" t="str">
        <f t="shared" si="10"/>
        <v/>
      </c>
    </row>
    <row r="211" spans="1:6" ht="21.6" customHeight="1">
      <c r="A211" s="167" t="s">
        <v>162</v>
      </c>
      <c r="B211" s="54" t="s">
        <v>17</v>
      </c>
      <c r="C211" s="139">
        <v>8</v>
      </c>
      <c r="D211" s="140"/>
      <c r="E211" s="141"/>
      <c r="F211" s="13" t="str">
        <f t="shared" si="10"/>
        <v/>
      </c>
    </row>
    <row r="212" spans="1:6" ht="21.6" customHeight="1">
      <c r="A212" s="167" t="s">
        <v>163</v>
      </c>
      <c r="B212" s="54" t="s">
        <v>18</v>
      </c>
      <c r="C212" s="139">
        <v>8</v>
      </c>
      <c r="D212" s="140"/>
      <c r="E212" s="141"/>
      <c r="F212" s="13" t="str">
        <f t="shared" si="10"/>
        <v/>
      </c>
    </row>
    <row r="213" spans="1:6" ht="21.6" customHeight="1">
      <c r="A213" s="142"/>
      <c r="B213" s="54" t="s">
        <v>19</v>
      </c>
      <c r="C213" s="139">
        <v>8</v>
      </c>
      <c r="D213" s="140"/>
      <c r="E213" s="141"/>
      <c r="F213" s="13" t="str">
        <f t="shared" si="10"/>
        <v/>
      </c>
    </row>
    <row r="214" spans="1:6" ht="21.6" customHeight="1">
      <c r="A214" s="143" t="s">
        <v>129</v>
      </c>
      <c r="B214" s="54" t="s">
        <v>127</v>
      </c>
      <c r="C214" s="139">
        <v>6.5</v>
      </c>
      <c r="D214" s="395"/>
      <c r="E214" s="396"/>
      <c r="F214" s="13" t="str">
        <f>IF(D214&gt;0,C214*D214,"")</f>
        <v/>
      </c>
    </row>
    <row r="215" spans="1:6" ht="21.6" customHeight="1">
      <c r="A215" s="144"/>
      <c r="B215" s="54" t="s">
        <v>17</v>
      </c>
      <c r="C215" s="139">
        <v>8</v>
      </c>
      <c r="D215" s="395"/>
      <c r="E215" s="396"/>
      <c r="F215" s="13" t="str">
        <f t="shared" ref="F215:F219" si="11">IF(D215&gt;0,C215*D215,"")</f>
        <v/>
      </c>
    </row>
    <row r="216" spans="1:6" ht="21.6" customHeight="1">
      <c r="A216" s="144"/>
      <c r="B216" s="54" t="s">
        <v>18</v>
      </c>
      <c r="C216" s="139">
        <v>8</v>
      </c>
      <c r="D216" s="395"/>
      <c r="E216" s="396"/>
      <c r="F216" s="13" t="str">
        <f t="shared" si="11"/>
        <v/>
      </c>
    </row>
    <row r="217" spans="1:6" ht="21.6" customHeight="1">
      <c r="A217" s="142"/>
      <c r="B217" s="54" t="s">
        <v>19</v>
      </c>
      <c r="C217" s="139">
        <v>8</v>
      </c>
      <c r="D217" s="395"/>
      <c r="E217" s="396"/>
      <c r="F217" s="13" t="str">
        <f t="shared" si="11"/>
        <v/>
      </c>
    </row>
    <row r="218" spans="1:6" ht="21.6" customHeight="1">
      <c r="A218" s="411" t="s">
        <v>164</v>
      </c>
      <c r="B218" s="412"/>
      <c r="C218" s="139">
        <v>10</v>
      </c>
      <c r="D218" s="395"/>
      <c r="E218" s="396"/>
      <c r="F218" s="13" t="str">
        <f t="shared" si="11"/>
        <v/>
      </c>
    </row>
    <row r="219" spans="1:6" ht="21.6" customHeight="1" thickBot="1">
      <c r="A219" s="399" t="s">
        <v>190</v>
      </c>
      <c r="B219" s="400"/>
      <c r="C219" s="145">
        <v>40.5</v>
      </c>
      <c r="D219" s="401"/>
      <c r="E219" s="402"/>
      <c r="F219" s="13" t="str">
        <f t="shared" si="11"/>
        <v/>
      </c>
    </row>
    <row r="220" spans="1:6" ht="21.6" customHeight="1" thickBot="1">
      <c r="A220" s="55"/>
      <c r="B220" s="55"/>
      <c r="C220" s="24"/>
      <c r="D220" s="270" t="s">
        <v>30</v>
      </c>
      <c r="E220" s="271"/>
      <c r="F220" s="31" t="str">
        <f>IF(SUM(F206:F219)&gt;0, SUM(F206:F219), "")</f>
        <v/>
      </c>
    </row>
    <row r="221" spans="1:6" ht="15.75">
      <c r="A221" s="431" t="str">
        <f>CONCATENATE(B17, " ", B18)</f>
        <v xml:space="preserve"> </v>
      </c>
      <c r="B221" s="431"/>
      <c r="C221" s="431"/>
      <c r="D221" s="431"/>
      <c r="E221" s="431"/>
      <c r="F221" s="431"/>
    </row>
  </sheetData>
  <sheetProtection algorithmName="SHA-512" hashValue="8f2ibBzBSjk4Pd6JoXOtDlx1QzeYh5+edo9SurJr0y2fS0dhMKhYtW/cxjItu0iMwXDdvBfO4+JL/WPs81nAog==" saltValue="yInER+aRw08AyFgbLSsEUA==" spinCount="100000" sheet="1" selectLockedCells="1"/>
  <mergeCells count="208">
    <mergeCell ref="A87:F87"/>
    <mergeCell ref="A137:F137"/>
    <mergeCell ref="A174:F174"/>
    <mergeCell ref="A221:F221"/>
    <mergeCell ref="A192:B192"/>
    <mergeCell ref="D192:E192"/>
    <mergeCell ref="A219:B219"/>
    <mergeCell ref="D219:E219"/>
    <mergeCell ref="D220:E220"/>
    <mergeCell ref="C203:F203"/>
    <mergeCell ref="A204:C204"/>
    <mergeCell ref="D204:E204"/>
    <mergeCell ref="D214:E214"/>
    <mergeCell ref="D215:E215"/>
    <mergeCell ref="D216:E216"/>
    <mergeCell ref="D217:E217"/>
    <mergeCell ref="A218:B218"/>
    <mergeCell ref="D218:E218"/>
    <mergeCell ref="A175:F175"/>
    <mergeCell ref="A195:F195"/>
    <mergeCell ref="C196:F196"/>
    <mergeCell ref="C197:F197"/>
    <mergeCell ref="C198:F198"/>
    <mergeCell ref="C199:F199"/>
    <mergeCell ref="C200:F200"/>
    <mergeCell ref="C201:F201"/>
    <mergeCell ref="C202:F202"/>
    <mergeCell ref="B177:F177"/>
    <mergeCell ref="B178:F178"/>
    <mergeCell ref="B179:F179"/>
    <mergeCell ref="B180:F180"/>
    <mergeCell ref="B181:F181"/>
    <mergeCell ref="B182:F182"/>
    <mergeCell ref="D193:E193"/>
    <mergeCell ref="A176:F176"/>
    <mergeCell ref="A183:C183"/>
    <mergeCell ref="D183:E183"/>
    <mergeCell ref="D188:E188"/>
    <mergeCell ref="D189:E189"/>
    <mergeCell ref="D190:E190"/>
    <mergeCell ref="A191:B191"/>
    <mergeCell ref="D191:E191"/>
    <mergeCell ref="A169:B169"/>
    <mergeCell ref="D169:E169"/>
    <mergeCell ref="A170:B170"/>
    <mergeCell ref="D170:E170"/>
    <mergeCell ref="A171:B171"/>
    <mergeCell ref="D171:E171"/>
    <mergeCell ref="A172:B172"/>
    <mergeCell ref="D172:E172"/>
    <mergeCell ref="D173:E173"/>
    <mergeCell ref="D162:E162"/>
    <mergeCell ref="A164:C164"/>
    <mergeCell ref="D164:E164"/>
    <mergeCell ref="A166:B166"/>
    <mergeCell ref="D166:E166"/>
    <mergeCell ref="A167:B167"/>
    <mergeCell ref="D167:E167"/>
    <mergeCell ref="A168:B168"/>
    <mergeCell ref="D168:E168"/>
    <mergeCell ref="A157:B157"/>
    <mergeCell ref="D157:E157"/>
    <mergeCell ref="A158:B158"/>
    <mergeCell ref="D158:E158"/>
    <mergeCell ref="A159:B159"/>
    <mergeCell ref="D159:E159"/>
    <mergeCell ref="A160:B160"/>
    <mergeCell ref="D160:E160"/>
    <mergeCell ref="A161:B161"/>
    <mergeCell ref="D161:E161"/>
    <mergeCell ref="A154:C154"/>
    <mergeCell ref="D154:E154"/>
    <mergeCell ref="D155:E155"/>
    <mergeCell ref="A156:B156"/>
    <mergeCell ref="D156:E156"/>
    <mergeCell ref="D152:E152"/>
    <mergeCell ref="C153:F153"/>
    <mergeCell ref="A139:F139"/>
    <mergeCell ref="A140:F140"/>
    <mergeCell ref="A141:F141"/>
    <mergeCell ref="A142:C142"/>
    <mergeCell ref="D142:E142"/>
    <mergeCell ref="A145:A149"/>
    <mergeCell ref="D150:E150"/>
    <mergeCell ref="A151:B151"/>
    <mergeCell ref="D151:E151"/>
    <mergeCell ref="A86:C86"/>
    <mergeCell ref="A136:C136"/>
    <mergeCell ref="A129:A130"/>
    <mergeCell ref="C129:C130"/>
    <mergeCell ref="D129:E130"/>
    <mergeCell ref="F129:F130"/>
    <mergeCell ref="A25:B25"/>
    <mergeCell ref="C25:F25"/>
    <mergeCell ref="D78:E80"/>
    <mergeCell ref="D103:E105"/>
    <mergeCell ref="A72:A77"/>
    <mergeCell ref="D107:E107"/>
    <mergeCell ref="D108:E108"/>
    <mergeCell ref="A110:B110"/>
    <mergeCell ref="C78:C80"/>
    <mergeCell ref="A106:A108"/>
    <mergeCell ref="D106:E106"/>
    <mergeCell ref="A109:B109"/>
    <mergeCell ref="A26:F26"/>
    <mergeCell ref="C103:C105"/>
    <mergeCell ref="A79:A80"/>
    <mergeCell ref="A84:B84"/>
    <mergeCell ref="A81:A83"/>
    <mergeCell ref="D81:E81"/>
    <mergeCell ref="D82:E82"/>
    <mergeCell ref="D83:E83"/>
    <mergeCell ref="C40:F40"/>
    <mergeCell ref="A40:B40"/>
    <mergeCell ref="A27:F27"/>
    <mergeCell ref="A112:F112"/>
    <mergeCell ref="A36:F36"/>
    <mergeCell ref="B37:F37"/>
    <mergeCell ref="B38:F38"/>
    <mergeCell ref="D109:E109"/>
    <mergeCell ref="D110:E110"/>
    <mergeCell ref="A97:A102"/>
    <mergeCell ref="D89:E89"/>
    <mergeCell ref="D86:E86"/>
    <mergeCell ref="D111:E111"/>
    <mergeCell ref="A85:B85"/>
    <mergeCell ref="A58:F58"/>
    <mergeCell ref="A59:B59"/>
    <mergeCell ref="D59:E59"/>
    <mergeCell ref="A60:B61"/>
    <mergeCell ref="D84:E84"/>
    <mergeCell ref="A64:C64"/>
    <mergeCell ref="D85:E85"/>
    <mergeCell ref="D64:E64"/>
    <mergeCell ref="A89:C89"/>
    <mergeCell ref="D136:E136"/>
    <mergeCell ref="D135:E135"/>
    <mergeCell ref="A135:B135"/>
    <mergeCell ref="B17:F17"/>
    <mergeCell ref="A24:F24"/>
    <mergeCell ref="B23:F23"/>
    <mergeCell ref="B18:F18"/>
    <mergeCell ref="A52:F52"/>
    <mergeCell ref="A53:F53"/>
    <mergeCell ref="A29:F29"/>
    <mergeCell ref="F78:F80"/>
    <mergeCell ref="A67:A68"/>
    <mergeCell ref="A69:A71"/>
    <mergeCell ref="B46:F46"/>
    <mergeCell ref="B45:F45"/>
    <mergeCell ref="A39:F39"/>
    <mergeCell ref="A41:F41"/>
    <mergeCell ref="A57:F57"/>
    <mergeCell ref="A56:F56"/>
    <mergeCell ref="C60:C61"/>
    <mergeCell ref="D60:E61"/>
    <mergeCell ref="F60:F61"/>
    <mergeCell ref="D62:E62"/>
    <mergeCell ref="B16:F16"/>
    <mergeCell ref="B21:F21"/>
    <mergeCell ref="B22:F22"/>
    <mergeCell ref="A15:F15"/>
    <mergeCell ref="A20:A22"/>
    <mergeCell ref="B20:F20"/>
    <mergeCell ref="A1:F1"/>
    <mergeCell ref="A10:F10"/>
    <mergeCell ref="D2:F2"/>
    <mergeCell ref="D3:F3"/>
    <mergeCell ref="D4:F4"/>
    <mergeCell ref="D5:F5"/>
    <mergeCell ref="D6:F6"/>
    <mergeCell ref="D7:F7"/>
    <mergeCell ref="B3:C3"/>
    <mergeCell ref="B4:C4"/>
    <mergeCell ref="B5:C5"/>
    <mergeCell ref="B7:C7"/>
    <mergeCell ref="A11:F11"/>
    <mergeCell ref="A12:F12"/>
    <mergeCell ref="A13:F13"/>
    <mergeCell ref="B19:F19"/>
    <mergeCell ref="B6:C6"/>
    <mergeCell ref="B44:F44"/>
    <mergeCell ref="B47:F47"/>
    <mergeCell ref="A50:F50"/>
    <mergeCell ref="B30:F30"/>
    <mergeCell ref="B31:F31"/>
    <mergeCell ref="B43:F43"/>
    <mergeCell ref="A42:F42"/>
    <mergeCell ref="A54:F54"/>
    <mergeCell ref="A55:F55"/>
    <mergeCell ref="A51:F51"/>
    <mergeCell ref="A35:F35"/>
    <mergeCell ref="B34:F34"/>
    <mergeCell ref="B32:F32"/>
    <mergeCell ref="B33:F33"/>
    <mergeCell ref="D134:E134"/>
    <mergeCell ref="D132:E132"/>
    <mergeCell ref="D131:E131"/>
    <mergeCell ref="D114:E114"/>
    <mergeCell ref="A93:A96"/>
    <mergeCell ref="A131:A133"/>
    <mergeCell ref="A114:C114"/>
    <mergeCell ref="A123:A128"/>
    <mergeCell ref="A115:F115"/>
    <mergeCell ref="A134:B134"/>
    <mergeCell ref="D133:E133"/>
    <mergeCell ref="F103:F105"/>
    <mergeCell ref="A104:A105"/>
  </mergeCells>
  <conditionalFormatting sqref="D78:F80">
    <cfRule type="expression" dxfId="3" priority="6">
      <formula>$D$103&gt;0</formula>
    </cfRule>
  </conditionalFormatting>
  <conditionalFormatting sqref="C78:C80">
    <cfRule type="expression" dxfId="2" priority="5">
      <formula>$D$103&gt;0</formula>
    </cfRule>
  </conditionalFormatting>
  <conditionalFormatting sqref="C103:F105">
    <cfRule type="expression" dxfId="1" priority="4">
      <formula>$D$78&gt;0</formula>
    </cfRule>
  </conditionalFormatting>
  <conditionalFormatting sqref="D60:E61 D66:E77 D81:E85 D91:E102 D106:E110 D117:E128 D144:E151 D156:E161 D166:E172 D185:E192 D206:E219 D131:E135">
    <cfRule type="cellIs" dxfId="0" priority="1" operator="equal">
      <formula>0</formula>
    </cfRule>
  </conditionalFormatting>
  <dataValidations count="1">
    <dataValidation type="custom" errorStyle="information" allowBlank="1" showInputMessage="1" showErrorMessage="1" errorTitle="Forms A and B both ordered" error="Please note that only a single Spelling Test Form can be administered at one time." sqref="D144:E144">
      <formula1>OR(D144&gt;0, E144&gt;0)</formula1>
    </dataValidation>
  </dataValidations>
  <pageMargins left="0.19685039370078741" right="0.15748031496062992" top="0.51181102362204722" bottom="0" header="0.23622047244094491" footer="0.23622047244094491"/>
  <pageSetup paperSize="9" scale="85" fitToHeight="0" orientation="portrait" r:id="rId1"/>
  <headerFooter>
    <oddHeader>&amp;L&amp;"Times New Romanl,Bold"Educational Research Centre&amp;C&amp;D&amp;RPage &amp;P</oddHeader>
  </headerFooter>
  <rowBreaks count="5" manualBreakCount="5">
    <brk id="57" max="16383" man="1"/>
    <brk id="87" max="16383" man="1"/>
    <brk id="112" max="16383" man="1"/>
    <brk id="137" max="16383" man="1"/>
    <brk id="1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Primary Order Form</vt:lpstr>
      <vt:lpstr>'Primary Order Form'!Print_Area</vt:lpstr>
    </vt:vector>
  </TitlesOfParts>
  <Company>Educational Research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eeivers</dc:creator>
  <cp:lastModifiedBy>Claire Kenny</cp:lastModifiedBy>
  <cp:lastPrinted>2021-03-12T11:35:33Z</cp:lastPrinted>
  <dcterms:created xsi:type="dcterms:W3CDTF">2011-11-21T14:20:56Z</dcterms:created>
  <dcterms:modified xsi:type="dcterms:W3CDTF">2022-12-15T13:22:35Z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